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5" yWindow="45" windowWidth="15330" windowHeight="8910" tabRatio="627" firstSheet="7" activeTab="12"/>
  </bookViews>
  <sheets>
    <sheet name="AGUA POTABLE 1" sheetId="30" r:id="rId1"/>
    <sheet name="DRENAJE 2" sheetId="50" r:id="rId2"/>
    <sheet name="URBANIZACION MPAL 3" sheetId="33" r:id="rId3"/>
    <sheet name="ELECTRIFICACION 4" sheetId="29" r:id="rId4"/>
    <sheet name="INF. BASICA DE SALUD 5" sheetId="46" r:id="rId5"/>
    <sheet name="INF. BASICA EDUCATIVA 6" sheetId="28" r:id="rId6"/>
    <sheet name="MEJORAMIENTO VIVIENDA 7" sheetId="43" r:id="rId7"/>
    <sheet name="CAMINOS RURALES 8" sheetId="34" r:id="rId8"/>
    <sheet name="INF PROD RURAL 9" sheetId="44" r:id="rId9"/>
    <sheet name="INDIRECTOS 10" sheetId="48" r:id="rId10"/>
    <sheet name="DESARROLLO INST. 11" sheetId="49" r:id="rId11"/>
    <sheet name="RESUMEN 12" sheetId="42" r:id="rId12"/>
    <sheet name="LINEAMIENTOS " sheetId="53" r:id="rId13"/>
  </sheets>
  <definedNames>
    <definedName name="_xlnm.Print_Area" localSheetId="0">'AGUA POTABLE 1'!$A$1:$AA$31</definedName>
    <definedName name="_xlnm.Print_Area" localSheetId="7">'CAMINOS RURALES 8'!$A$1:$AA$27</definedName>
    <definedName name="_xlnm.Print_Area" localSheetId="10">'DESARROLLO INST. 11'!$A$1:$W$26</definedName>
    <definedName name="_xlnm.Print_Area" localSheetId="1">'DRENAJE 2'!$A$1:$AB$24</definedName>
    <definedName name="_xlnm.Print_Area" localSheetId="3">'ELECTRIFICACION 4'!$A$1:$AA$33</definedName>
    <definedName name="_xlnm.Print_Area" localSheetId="9">'INDIRECTOS 10'!$A$1:$X$31</definedName>
    <definedName name="_xlnm.Print_Area" localSheetId="8">'INF PROD RURAL 9'!$A$1:$AA$31</definedName>
    <definedName name="_xlnm.Print_Area" localSheetId="4">'INF. BASICA DE SALUD 5'!$A$1:$AA$32</definedName>
    <definedName name="_xlnm.Print_Area" localSheetId="5">'INF. BASICA EDUCATIVA 6'!$A$1:$AA$26</definedName>
    <definedName name="_xlnm.Print_Area" localSheetId="12">'LINEAMIENTOS '!$A$1:$U$42</definedName>
    <definedName name="_xlnm.Print_Area" localSheetId="6">'MEJORAMIENTO VIVIENDA 7'!$A$1:$AB$31</definedName>
    <definedName name="_xlnm.Print_Area" localSheetId="11">'RESUMEN 12'!$A$1:$X$42</definedName>
    <definedName name="_xlnm.Print_Area" localSheetId="2">'URBANIZACION MPAL 3'!$A$1:$AC$37</definedName>
    <definedName name="_xlnm.Print_Titles" localSheetId="0">'AGUA POTABLE 1'!$1:$12</definedName>
  </definedNames>
  <calcPr calcId="144525"/>
</workbook>
</file>

<file path=xl/calcChain.xml><?xml version="1.0" encoding="utf-8"?>
<calcChain xmlns="http://schemas.openxmlformats.org/spreadsheetml/2006/main">
  <c r="Q24" i="48" l="1"/>
  <c r="P24" i="48"/>
  <c r="P16" i="44"/>
  <c r="P17" i="44"/>
  <c r="P18" i="44"/>
  <c r="P19" i="44"/>
  <c r="P20" i="44"/>
  <c r="P21" i="44"/>
  <c r="P22" i="44"/>
  <c r="P23" i="44"/>
  <c r="P24" i="44"/>
  <c r="P25" i="44"/>
  <c r="P26" i="44"/>
  <c r="P15" i="44"/>
  <c r="N21" i="48"/>
  <c r="L21" i="48"/>
  <c r="L23" i="48"/>
  <c r="N23" i="48"/>
  <c r="M19" i="53" l="1"/>
  <c r="N31" i="53"/>
  <c r="P20" i="43" l="1"/>
  <c r="N20" i="43" s="1"/>
  <c r="Q27" i="33" l="1"/>
  <c r="O27" i="33" s="1"/>
  <c r="Q28" i="33"/>
  <c r="O28" i="33" s="1"/>
  <c r="N25" i="53" l="1"/>
  <c r="P19" i="28" l="1"/>
  <c r="Q20" i="28"/>
  <c r="R20" i="28"/>
  <c r="S20" i="28"/>
  <c r="O17" i="49"/>
  <c r="N16" i="34"/>
  <c r="P16" i="34"/>
  <c r="P17" i="34"/>
  <c r="N17" i="34" s="1"/>
  <c r="P16" i="43"/>
  <c r="P17" i="43"/>
  <c r="P18" i="43"/>
  <c r="P19" i="43"/>
  <c r="P16" i="28"/>
  <c r="P17" i="28"/>
  <c r="P18" i="28"/>
  <c r="P16" i="46"/>
  <c r="P17" i="46"/>
  <c r="P18" i="46"/>
  <c r="P19" i="46"/>
  <c r="P20" i="46"/>
  <c r="P21" i="46"/>
  <c r="P22" i="46"/>
  <c r="P16" i="29"/>
  <c r="P17" i="29"/>
  <c r="P18" i="29"/>
  <c r="P19" i="29"/>
  <c r="P20" i="29"/>
  <c r="P21" i="29"/>
  <c r="P22" i="29"/>
  <c r="P23" i="29"/>
  <c r="Q16" i="33"/>
  <c r="Q17" i="33"/>
  <c r="Q18" i="33"/>
  <c r="Q19" i="33"/>
  <c r="Q20" i="33"/>
  <c r="Q21" i="33"/>
  <c r="Q22" i="33"/>
  <c r="Q23" i="33"/>
  <c r="Q24" i="33"/>
  <c r="Q25" i="33"/>
  <c r="Q26" i="33"/>
  <c r="P16" i="50"/>
  <c r="P17" i="50"/>
  <c r="P18" i="50"/>
  <c r="P19" i="50"/>
  <c r="P15" i="50"/>
  <c r="P16" i="30"/>
  <c r="P17" i="30"/>
  <c r="P18" i="30"/>
  <c r="P19" i="30"/>
  <c r="P20" i="30"/>
  <c r="P21" i="30"/>
  <c r="P22" i="30"/>
  <c r="P23" i="30"/>
  <c r="P24" i="30"/>
  <c r="P25" i="30"/>
  <c r="P26" i="30"/>
  <c r="P27" i="30"/>
  <c r="N19" i="28" l="1"/>
  <c r="Q15" i="33"/>
  <c r="Q21" i="43" l="1"/>
  <c r="N27" i="42" s="1"/>
  <c r="R29" i="33"/>
  <c r="N19" i="42" s="1"/>
  <c r="O31" i="53"/>
  <c r="M31" i="53"/>
  <c r="M25" i="53"/>
  <c r="K25" i="53" s="1"/>
  <c r="N19" i="53"/>
  <c r="O19" i="53"/>
  <c r="AD18" i="50"/>
  <c r="N18" i="50"/>
  <c r="K19" i="53" l="1"/>
  <c r="K31" i="53"/>
  <c r="Q18" i="34"/>
  <c r="O24" i="33"/>
  <c r="O26" i="33" l="1"/>
  <c r="E6" i="53"/>
  <c r="E6" i="42"/>
  <c r="E6" i="49"/>
  <c r="E6" i="48"/>
  <c r="E6" i="44"/>
  <c r="E6" i="34"/>
  <c r="E6" i="43"/>
  <c r="E6" i="28"/>
  <c r="E6" i="46"/>
  <c r="E6" i="29"/>
  <c r="E6" i="33"/>
  <c r="D6" i="50"/>
  <c r="O25" i="33" l="1"/>
  <c r="Q27" i="44" l="1"/>
  <c r="O24" i="48"/>
  <c r="N25" i="44"/>
  <c r="N27" i="30" l="1"/>
  <c r="R27" i="44" l="1"/>
  <c r="O31" i="42" s="1"/>
  <c r="Q20" i="50"/>
  <c r="Q28" i="30"/>
  <c r="U29" i="33"/>
  <c r="R19" i="42" s="1"/>
  <c r="R36" i="42" s="1"/>
  <c r="T29" i="33"/>
  <c r="S29" i="33"/>
  <c r="Q23" i="46"/>
  <c r="N23" i="44"/>
  <c r="Q24" i="29"/>
  <c r="N18" i="29"/>
  <c r="N17" i="50"/>
  <c r="N24" i="30"/>
  <c r="N23" i="30"/>
  <c r="N22" i="29"/>
  <c r="N20" i="44"/>
  <c r="N21" i="44"/>
  <c r="O15" i="33" l="1"/>
  <c r="N16" i="50"/>
  <c r="O23" i="33"/>
  <c r="N21" i="46"/>
  <c r="N22" i="46"/>
  <c r="N19" i="46"/>
  <c r="N20" i="46"/>
  <c r="Q29" i="33" l="1"/>
  <c r="N18" i="46"/>
  <c r="N17" i="46"/>
  <c r="N26" i="30"/>
  <c r="AA9" i="34"/>
  <c r="AB9" i="43"/>
  <c r="AA9" i="28"/>
  <c r="U9" i="53"/>
  <c r="X9" i="42"/>
  <c r="W9" i="49"/>
  <c r="X9" i="48"/>
  <c r="AA9" i="44"/>
  <c r="AA9" i="46"/>
  <c r="AA9" i="29"/>
  <c r="AC9" i="33"/>
  <c r="AB9" i="50"/>
  <c r="C31" i="53"/>
  <c r="C29" i="53"/>
  <c r="C27" i="53"/>
  <c r="C25" i="53"/>
  <c r="C23" i="53"/>
  <c r="C21" i="53"/>
  <c r="C19" i="53"/>
  <c r="C15" i="53"/>
  <c r="N17" i="44"/>
  <c r="N16" i="44"/>
  <c r="N18" i="28"/>
  <c r="N16" i="28"/>
  <c r="P15" i="28"/>
  <c r="N15" i="28" l="1"/>
  <c r="N20" i="28" s="1"/>
  <c r="P20" i="28"/>
  <c r="O36" i="53"/>
  <c r="P27" i="44" l="1"/>
  <c r="M27" i="53"/>
  <c r="K27" i="53" s="1"/>
  <c r="M35" i="53"/>
  <c r="K35" i="53" s="1"/>
  <c r="M15" i="53"/>
  <c r="K15" i="53" s="1"/>
  <c r="N23" i="29"/>
  <c r="N29" i="53" l="1"/>
  <c r="N15" i="42"/>
  <c r="N31" i="42"/>
  <c r="N19" i="48"/>
  <c r="L19" i="48" s="1"/>
  <c r="N16" i="30"/>
  <c r="N17" i="30"/>
  <c r="N18" i="30"/>
  <c r="N19" i="30"/>
  <c r="N20" i="30"/>
  <c r="N21" i="30"/>
  <c r="N22" i="30"/>
  <c r="N25" i="30"/>
  <c r="P15" i="30"/>
  <c r="R28" i="30"/>
  <c r="O15" i="42" s="1"/>
  <c r="S28" i="30"/>
  <c r="P15" i="42" s="1"/>
  <c r="N19" i="50"/>
  <c r="N25" i="42"/>
  <c r="N19" i="44"/>
  <c r="N36" i="53" l="1"/>
  <c r="K29" i="53"/>
  <c r="N15" i="50"/>
  <c r="N20" i="50" s="1"/>
  <c r="P20" i="50"/>
  <c r="N17" i="42"/>
  <c r="M17" i="53"/>
  <c r="K17" i="53" s="1"/>
  <c r="N21" i="42"/>
  <c r="M21" i="53"/>
  <c r="K21" i="53" s="1"/>
  <c r="N15" i="30"/>
  <c r="P28" i="30"/>
  <c r="N17" i="43"/>
  <c r="N18" i="43"/>
  <c r="N19" i="43"/>
  <c r="P15" i="43"/>
  <c r="R21" i="43" l="1"/>
  <c r="S21" i="43"/>
  <c r="O22" i="33" l="1"/>
  <c r="O16" i="33"/>
  <c r="O21" i="33"/>
  <c r="O20" i="33"/>
  <c r="O17" i="33"/>
  <c r="S20" i="50"/>
  <c r="R20" i="50"/>
  <c r="T20" i="50" l="1"/>
  <c r="N23" i="42" l="1"/>
  <c r="M23" i="53"/>
  <c r="K23" i="53" s="1"/>
  <c r="O25" i="42" l="1"/>
  <c r="O19" i="33"/>
  <c r="S24" i="29"/>
  <c r="R24" i="29"/>
  <c r="N16" i="43"/>
  <c r="N15" i="43"/>
  <c r="P15" i="34"/>
  <c r="O18" i="33" l="1"/>
  <c r="O29" i="33" s="1"/>
  <c r="P21" i="43"/>
  <c r="N21" i="43"/>
  <c r="P17" i="42"/>
  <c r="Q36" i="42" l="1"/>
  <c r="T21" i="43"/>
  <c r="O17" i="42" l="1"/>
  <c r="M17" i="42" s="1"/>
  <c r="C31" i="42"/>
  <c r="S27" i="44"/>
  <c r="P31" i="42" s="1"/>
  <c r="M31" i="42" s="1"/>
  <c r="N24" i="44"/>
  <c r="N22" i="44"/>
  <c r="N18" i="44"/>
  <c r="N16" i="49"/>
  <c r="L16" i="49" s="1"/>
  <c r="N15" i="49"/>
  <c r="N17" i="49" s="1"/>
  <c r="N17" i="48"/>
  <c r="L17" i="48" s="1"/>
  <c r="N16" i="48"/>
  <c r="L16" i="48" s="1"/>
  <c r="N24" i="48" l="1"/>
  <c r="L24" i="48"/>
  <c r="L15" i="49"/>
  <c r="L17" i="49" s="1"/>
  <c r="N15" i="44"/>
  <c r="N27" i="44" s="1"/>
  <c r="S23" i="46" l="1"/>
  <c r="R23" i="46"/>
  <c r="P15" i="46"/>
  <c r="N15" i="46" s="1"/>
  <c r="N23" i="46" s="1"/>
  <c r="N16" i="46"/>
  <c r="P23" i="46" l="1"/>
  <c r="K31" i="42"/>
  <c r="M18" i="33" l="1"/>
  <c r="M20" i="33"/>
  <c r="M17" i="33"/>
  <c r="P23" i="42"/>
  <c r="O23" i="42"/>
  <c r="C15" i="42"/>
  <c r="C19" i="42"/>
  <c r="C21" i="42"/>
  <c r="C23" i="42"/>
  <c r="C25" i="42"/>
  <c r="C27" i="42"/>
  <c r="C29" i="42"/>
  <c r="P17" i="49"/>
  <c r="N29" i="42"/>
  <c r="R18" i="34"/>
  <c r="O29" i="42" s="1"/>
  <c r="S18" i="34"/>
  <c r="P29" i="42" s="1"/>
  <c r="P27" i="42"/>
  <c r="M27" i="42" s="1"/>
  <c r="P25" i="42"/>
  <c r="M25" i="42" s="1"/>
  <c r="O21" i="42"/>
  <c r="P21" i="42"/>
  <c r="O19" i="42"/>
  <c r="P19" i="42"/>
  <c r="M15" i="42"/>
  <c r="N35" i="42"/>
  <c r="M19" i="42" l="1"/>
  <c r="M35" i="42"/>
  <c r="K35" i="42" s="1"/>
  <c r="M21" i="42"/>
  <c r="M29" i="42"/>
  <c r="K29" i="42" s="1"/>
  <c r="M23" i="42"/>
  <c r="K23" i="42" s="1"/>
  <c r="K27" i="42"/>
  <c r="K25" i="42"/>
  <c r="K15" i="42"/>
  <c r="O36" i="42"/>
  <c r="P18" i="34"/>
  <c r="N15" i="34"/>
  <c r="N18" i="34" s="1"/>
  <c r="K19" i="42" l="1"/>
  <c r="N21" i="29"/>
  <c r="N20" i="29"/>
  <c r="N16" i="29"/>
  <c r="N17" i="29"/>
  <c r="N19" i="29"/>
  <c r="P15" i="29"/>
  <c r="P24" i="29" l="1"/>
  <c r="N15" i="29"/>
  <c r="N24" i="29" s="1"/>
  <c r="K21" i="42" l="1"/>
  <c r="K17" i="42" l="1"/>
  <c r="N28" i="30"/>
  <c r="N33" i="42"/>
  <c r="N36" i="42" s="1"/>
  <c r="M33" i="53"/>
  <c r="K33" i="53" s="1"/>
  <c r="M36" i="53" l="1"/>
  <c r="K36" i="53"/>
  <c r="P33" i="42" l="1"/>
  <c r="M33" i="42" s="1"/>
  <c r="P36" i="42" l="1"/>
  <c r="M36" i="42"/>
  <c r="K33" i="42"/>
  <c r="K36" i="42" s="1"/>
</calcChain>
</file>

<file path=xl/sharedStrings.xml><?xml version="1.0" encoding="utf-8"?>
<sst xmlns="http://schemas.openxmlformats.org/spreadsheetml/2006/main" count="1714" uniqueCount="434">
  <si>
    <t>NOMBRE Y DESCRIPCION DE LA OBRA  PROYECTO O ACCION</t>
  </si>
  <si>
    <t>SIT. DE LA OBRA</t>
  </si>
  <si>
    <t>PROG.</t>
  </si>
  <si>
    <t>SUBPROG.</t>
  </si>
  <si>
    <t>LOCALIDAD</t>
  </si>
  <si>
    <t>COSTO TOTAL</t>
  </si>
  <si>
    <t>INFRAESTRUCTURA FINANCIERA PESOS</t>
  </si>
  <si>
    <t>METAS TOTALES DEL PROYECTO</t>
  </si>
  <si>
    <t>NO. DE BENEFICIARIOS</t>
  </si>
  <si>
    <t>JORNALES</t>
  </si>
  <si>
    <t>MODO DE EJECUCION</t>
  </si>
  <si>
    <t>SUMA</t>
  </si>
  <si>
    <t>UNIDAD DE MEDIDA</t>
  </si>
  <si>
    <t>CANTIDAD</t>
  </si>
  <si>
    <t>M2</t>
  </si>
  <si>
    <t>PINAL DE AMOLES</t>
  </si>
  <si>
    <t>INDIRECTOS</t>
  </si>
  <si>
    <t>PRESIDENTE DEL COPLADEM</t>
  </si>
  <si>
    <t>DESARROLLO INSTITUCIONAL</t>
  </si>
  <si>
    <t>I.T.</t>
  </si>
  <si>
    <t xml:space="preserve">AVANCE FISICO </t>
  </si>
  <si>
    <t>URBANIZACION MUNICIPAL</t>
  </si>
  <si>
    <t>AGUA POTABLE</t>
  </si>
  <si>
    <t>INSTANCIA EJECUTORA: MUNICIPIO DE PINAL DE AMOLES.</t>
  </si>
  <si>
    <t>COMITÉ DE PLANEACION PARA EL DESARROLLO</t>
  </si>
  <si>
    <t>DEL MUNICIPIO DE PINAL DE AMOLES</t>
  </si>
  <si>
    <t>HOJA:</t>
  </si>
  <si>
    <t>DE:</t>
  </si>
  <si>
    <t>ELECTRIFICACION RURAL Y DE COLONIAS POBRES</t>
  </si>
  <si>
    <t>INFRAESTRUCTURA BÁSICA EDUCATIVA</t>
  </si>
  <si>
    <t>MEJORAMIENTO DE LA VIVIENDA</t>
  </si>
  <si>
    <t>INFRAESTRUCTURA PRODUCTIVA RURAL</t>
  </si>
  <si>
    <t>CAMINOS RURALES</t>
  </si>
  <si>
    <t>I.T</t>
  </si>
  <si>
    <t xml:space="preserve"> </t>
  </si>
  <si>
    <t>LINEA ESTRATEGICA</t>
  </si>
  <si>
    <t>LINEA ESTRATÉGICA</t>
  </si>
  <si>
    <t>EJE RECTOR</t>
  </si>
  <si>
    <t>INFRAESTRUCTURA BASICA DE SALUD</t>
  </si>
  <si>
    <t>MODALIDAD DE EJECUCION.</t>
  </si>
  <si>
    <t>C</t>
  </si>
  <si>
    <t>C:</t>
  </si>
  <si>
    <t>AM</t>
  </si>
  <si>
    <t>X</t>
  </si>
  <si>
    <t>AM:</t>
  </si>
  <si>
    <t>ADMINISTRACION MUNICIPAL.</t>
  </si>
  <si>
    <t>CONTRATO</t>
  </si>
  <si>
    <t>BENEFICIARIOS</t>
  </si>
  <si>
    <t>BIENESTAR</t>
  </si>
  <si>
    <t>RESUMEN POR RUBROS</t>
  </si>
  <si>
    <t>MODALIDAD DE EJECUCION</t>
  </si>
  <si>
    <t>ESTATAL</t>
  </si>
  <si>
    <t>FEDERAL</t>
  </si>
  <si>
    <t>GASTOS INDIRECTOS</t>
  </si>
  <si>
    <t>EJERCIDO</t>
  </si>
  <si>
    <t>C. CESAR FERNANDO ARCEGA PEREZ.</t>
  </si>
  <si>
    <t>ESTADO: QUERETARO</t>
  </si>
  <si>
    <t>EJE RECTOR:</t>
  </si>
  <si>
    <t xml:space="preserve">BENEFICIARIOS </t>
  </si>
  <si>
    <t>KM</t>
  </si>
  <si>
    <t xml:space="preserve">FEDERAL </t>
  </si>
  <si>
    <t xml:space="preserve">ESTATAL </t>
  </si>
  <si>
    <t xml:space="preserve">BIENESTAR </t>
  </si>
  <si>
    <t>ANEXO TECNICO DE PROPUESTA</t>
  </si>
  <si>
    <t xml:space="preserve">FECHA:  </t>
  </si>
  <si>
    <t>MUNICIPIO: PINAL DE AMOLES.</t>
  </si>
  <si>
    <t>EMPLEO Y DESARROLLO SUSTENTABLE</t>
  </si>
  <si>
    <t>I. T.</t>
  </si>
  <si>
    <t>10</t>
  </si>
  <si>
    <t>11</t>
  </si>
  <si>
    <t>12</t>
  </si>
  <si>
    <t>ZONA PRIORITARIA: SIERRA GORDA</t>
  </si>
  <si>
    <t>DEPENDENCIA NORMATIVA: MUNICIPIO DE PINAL DE AMOLES</t>
  </si>
  <si>
    <t>SANTA AGUEDA</t>
  </si>
  <si>
    <t>DRENAJE LETRINAS Y ALCANTARILLADO</t>
  </si>
  <si>
    <t xml:space="preserve">DRENAJE LETRINAS Y ALCANTARILLADO </t>
  </si>
  <si>
    <t>3</t>
  </si>
  <si>
    <t>4</t>
  </si>
  <si>
    <t>5</t>
  </si>
  <si>
    <t>6</t>
  </si>
  <si>
    <t>7</t>
  </si>
  <si>
    <t>8</t>
  </si>
  <si>
    <t>9</t>
  </si>
  <si>
    <t xml:space="preserve">dar de alta el quirambal y la joya checar con cuanto </t>
  </si>
  <si>
    <t xml:space="preserve">FORTAMUN </t>
  </si>
  <si>
    <t xml:space="preserve">LA CHARCA </t>
  </si>
  <si>
    <t xml:space="preserve">   </t>
  </si>
  <si>
    <t xml:space="preserve">    </t>
  </si>
  <si>
    <t>TONATICO</t>
  </si>
  <si>
    <t xml:space="preserve">RAMO XXXIII  APORTACIONES FEDERALES PARA ENTIDADES, MUNICIPIOS Y DEMARCACIONES TERRITORIALES DEL DISTRITO FEDERAL </t>
  </si>
  <si>
    <t xml:space="preserve">FONDO DE APORTACIONES PARA LA INFRAESTRUCTURA SOCIAL </t>
  </si>
  <si>
    <t>I</t>
  </si>
  <si>
    <t>MABY</t>
  </si>
  <si>
    <t xml:space="preserve">CONSTRUCCION DE DISPENSARIO MEDICO </t>
  </si>
  <si>
    <t xml:space="preserve">SUMA </t>
  </si>
  <si>
    <t xml:space="preserve">SERVICIOS PERSONALES </t>
  </si>
  <si>
    <t xml:space="preserve">SUELDOS BASE AL PERSONAL EVENTUAL </t>
  </si>
  <si>
    <t xml:space="preserve">SERVICIOS DE INSTALACION,  REPARACION, MANTENIMIENTO Y CONSERVACION </t>
  </si>
  <si>
    <t xml:space="preserve">REPARACION Y MANTENIMIENTO DE EQUIPO DE TRANSPORTE </t>
  </si>
  <si>
    <t xml:space="preserve">MATERIALES Y SUMINISTROS </t>
  </si>
  <si>
    <t xml:space="preserve">ACONDICIONAMIENTO DE ESPACIOS FISICOS </t>
  </si>
  <si>
    <t>ADQUISICION DE SOFTWARE Y HARDWARE</t>
  </si>
  <si>
    <t xml:space="preserve">KM </t>
  </si>
  <si>
    <t>CUATRO PALOS</t>
  </si>
  <si>
    <t>SJ</t>
  </si>
  <si>
    <t>SC</t>
  </si>
  <si>
    <t>CONSTRUCCION</t>
  </si>
  <si>
    <t>REHABILITACION</t>
  </si>
  <si>
    <t xml:space="preserve">CONSTRUCCION </t>
  </si>
  <si>
    <t>MEJORAMIENTO</t>
  </si>
  <si>
    <t xml:space="preserve">LOS PINOS </t>
  </si>
  <si>
    <t>UB</t>
  </si>
  <si>
    <t>SH</t>
  </si>
  <si>
    <t>SO</t>
  </si>
  <si>
    <t>SE</t>
  </si>
  <si>
    <t>SD</t>
  </si>
  <si>
    <t>DE</t>
  </si>
  <si>
    <t>MEXICO PROSPERO</t>
  </si>
  <si>
    <t>*MEXICO INCLUYENTE</t>
  </si>
  <si>
    <t>*MEXICO PROSPERO</t>
  </si>
  <si>
    <t xml:space="preserve">*MEXICO CON EDUCACION DE CALIDAD </t>
  </si>
  <si>
    <t>MESAS DE SANTA INES</t>
  </si>
  <si>
    <t>DIRECTA</t>
  </si>
  <si>
    <t xml:space="preserve">DIRECTA </t>
  </si>
  <si>
    <t>COMPLEMENTARIOS</t>
  </si>
  <si>
    <t xml:space="preserve">PROYECTO ESPECIAL </t>
  </si>
  <si>
    <t xml:space="preserve">COMPLEMENTARIOS </t>
  </si>
  <si>
    <t xml:space="preserve"> COMPLEMENTARIOS </t>
  </si>
  <si>
    <t xml:space="preserve">DIRECTA  </t>
  </si>
  <si>
    <t>CLASIFICACION DE PROYECTOS CON BASE A LOS LINEAMIENTOS GENERALES PARA LA OPERACIÓN DEL FONDO DE APORTACIONES PARA LA INFRAESTRUCTURA SOCIAL. DOF 14 DE FEBRERO DE 2014.</t>
  </si>
  <si>
    <t xml:space="preserve">HONORARIOS ASIMILABLES A SALARIOS </t>
  </si>
  <si>
    <t>1-06221</t>
  </si>
  <si>
    <t>2-06221</t>
  </si>
  <si>
    <t>3-06221</t>
  </si>
  <si>
    <t>4-06221</t>
  </si>
  <si>
    <t>5-06221</t>
  </si>
  <si>
    <t>1-08301</t>
  </si>
  <si>
    <t>2-08301</t>
  </si>
  <si>
    <t>3-08303</t>
  </si>
  <si>
    <t>4-08302</t>
  </si>
  <si>
    <t xml:space="preserve">  </t>
  </si>
  <si>
    <t>MI*</t>
  </si>
  <si>
    <t xml:space="preserve">NO. DE OBRA </t>
  </si>
  <si>
    <t xml:space="preserve">TIPO DE INCIDENCIA </t>
  </si>
  <si>
    <t xml:space="preserve">CLAVE DE LOCALIDAD </t>
  </si>
  <si>
    <t>ALTO</t>
  </si>
  <si>
    <t xml:space="preserve">GRADO DE MARGINACION </t>
  </si>
  <si>
    <t>MP*</t>
  </si>
  <si>
    <t xml:space="preserve">TIPO DE INCIDENCIA  </t>
  </si>
  <si>
    <t>MEC*</t>
  </si>
  <si>
    <t>220020015</t>
  </si>
  <si>
    <t xml:space="preserve">GRADODE MARGINACION </t>
  </si>
  <si>
    <t>TIPO DE INCIDENCIA</t>
  </si>
  <si>
    <t>220020134</t>
  </si>
  <si>
    <t>220020062</t>
  </si>
  <si>
    <t xml:space="preserve">TOPO DE INCIDENCIA </t>
  </si>
  <si>
    <t>FISMDF 2015</t>
  </si>
  <si>
    <t>A REALIZAR EN 2015</t>
  </si>
  <si>
    <t>REHABILITACION DE DEPOSITO DE AGUA</t>
  </si>
  <si>
    <t>LOMA LARGA</t>
  </si>
  <si>
    <t>AMPLIACION DE SISTEMA DE AGUA POTABLE 2DA ETAPA</t>
  </si>
  <si>
    <t>LA COLGADA</t>
  </si>
  <si>
    <t>MEJORAMIENTO DE CAMINO MEDIANTE RAMPA DE CONCRETO Y ANDADORES</t>
  </si>
  <si>
    <t>MOHONERA DE SAN PABLO</t>
  </si>
  <si>
    <t>CONSTRUCCION DE MURO DE CONTENCIÓN Y ANDADOR EN CAMINO MEDIANTE RAMPA DE CONCRETO.</t>
  </si>
  <si>
    <t>JOYAS DEL REAL</t>
  </si>
  <si>
    <t>LAS CRUCES</t>
  </si>
  <si>
    <t>EL ARPA</t>
  </si>
  <si>
    <t>LA SIERRITA</t>
  </si>
  <si>
    <t>HORNITOS</t>
  </si>
  <si>
    <t>INTRODUCCION DE LD Y RD ENERGIA ELECTRICA</t>
  </si>
  <si>
    <t>EL RANCHITO</t>
  </si>
  <si>
    <t>PIEDRA GRANDE</t>
  </si>
  <si>
    <t>CONSTRUCCION DE RED DE DISTRIBUCION DE AGUA</t>
  </si>
  <si>
    <t>EL LIMON</t>
  </si>
  <si>
    <t>LIMON DE LA CRUZ</t>
  </si>
  <si>
    <t>EL QUIRAMBAL</t>
  </si>
  <si>
    <t>REHABILITACION DE SISTEMA DE AGUA POTABLE POZA VERDE 2DA ETAPA</t>
  </si>
  <si>
    <t>REHABILITACION DE SISTEMA DE AGUA POTABLE LA BARRANCA 2DA ETAPA</t>
  </si>
  <si>
    <t>SAN ISIDRO DE MAGUEY BLANCO</t>
  </si>
  <si>
    <t>6-06221</t>
  </si>
  <si>
    <t>CONSTRUCCION DE ANEXO EN CENTRO DE SALUD</t>
  </si>
  <si>
    <t>IT</t>
  </si>
  <si>
    <t>EL MADROÑO</t>
  </si>
  <si>
    <t>LAS GUAYABAS</t>
  </si>
  <si>
    <t>INSTALACION DE PANELES SOLARES</t>
  </si>
  <si>
    <t xml:space="preserve">CONSTRUCCION Y EQUIPAMIENTO DE CARCAMO DE BOMBEO EN RED DE DRENAJE SANITARIO </t>
  </si>
  <si>
    <t>LA ESCONDIDA</t>
  </si>
  <si>
    <t>LA MECA</t>
  </si>
  <si>
    <t>CONSTRUCCION DE SISTEMA DE AGUA (BOMBEO FOTOVOLTAICO)</t>
  </si>
  <si>
    <t>COATLAN DE LOS ANGELES</t>
  </si>
  <si>
    <t>EL PERICO</t>
  </si>
  <si>
    <t>EQUIPAMIENTO</t>
  </si>
  <si>
    <t>T.</t>
  </si>
  <si>
    <t>CONSTRUCCION DE MURO DE CONTENCIÓN Y MEJORAMIENTO DE CAMINO MEDIANTE RAMPA DE CONCRETO  1ER ETAPA</t>
  </si>
  <si>
    <t>I.</t>
  </si>
  <si>
    <t>CONSTRUCCION DE TIENDA DE ABASTO RURAL (DICONSA)</t>
  </si>
  <si>
    <t>PROYECTO ESPECIAL</t>
  </si>
  <si>
    <t>LA BARRANCA</t>
  </si>
  <si>
    <t>EL PEDREGAL</t>
  </si>
  <si>
    <t>CONSTRUCCION DE CAMINO RURAL LA CHARCA-RIO ESCANELA 2DA ETAPA</t>
  </si>
  <si>
    <t>CONSTRUCCION DE CAMINO RURAL LOS PINOS-EL CANTÓN 2DA ETAPA</t>
  </si>
  <si>
    <t>C.</t>
  </si>
  <si>
    <t>EN CUMPLIMIENTO DEL ARTICULO 33 DE LA LEY DE COORDINACION FISCAL VIGENTE, SE REALIZA LA PUBLICACION DE LA PROPUESTA INICIAL DE OBRA PUBLICA DEL RAMO 33, PROGRAMA (FISMDF) DEL EJERCICIO FISCAL 2015</t>
  </si>
  <si>
    <t>CONSTRUCCIÓN DE SISTEMA DE AGUA POTABLE ARROYO GRANDE 5TA ETAPA</t>
  </si>
  <si>
    <t>CONSTRUCCION DE BAÑOS DIGNOS</t>
  </si>
  <si>
    <t>NO. DE OBRA</t>
  </si>
  <si>
    <t>ESTADO:  QUERETARO</t>
  </si>
  <si>
    <t>AMPLIACION DE CAMINO DE SACA 1RA. ETAPA</t>
  </si>
  <si>
    <t xml:space="preserve">AMPLIACION DE CAMINO DE SACA 2DA. ETAPA </t>
  </si>
  <si>
    <t xml:space="preserve">ALIANZA PARA EL CAMPO </t>
  </si>
  <si>
    <t xml:space="preserve">CIRCULADO DE OLLA DE AGUA </t>
  </si>
  <si>
    <t xml:space="preserve">AMPLIACION DE CAMINO RURAL </t>
  </si>
  <si>
    <t>EL MEZQUITE</t>
  </si>
  <si>
    <t>JOYAS DE BUCARELI</t>
  </si>
  <si>
    <t>RANCHO NUEVO DOS</t>
  </si>
  <si>
    <t>AGUACATE DE MORELOS</t>
  </si>
  <si>
    <t xml:space="preserve">LAS GUAYABAS </t>
  </si>
  <si>
    <t xml:space="preserve">POTRERILLOS </t>
  </si>
  <si>
    <t xml:space="preserve">TIMBRE DE GUADALUPE </t>
  </si>
  <si>
    <t>SAN JOSE COCHINITO</t>
  </si>
  <si>
    <t xml:space="preserve">CUATRO PALOS </t>
  </si>
  <si>
    <t>PROYECTO  ESPECIAL</t>
  </si>
  <si>
    <t>AMPLIACIÓN</t>
  </si>
  <si>
    <t xml:space="preserve">CONSTRUCCIÓN DE DEPOSITO DE AGUA </t>
  </si>
  <si>
    <t>REHABILITACIÓN DE OLLA DE AGUA</t>
  </si>
  <si>
    <t xml:space="preserve">REHABILITACIÓN DE OLLA DE AGUA </t>
  </si>
  <si>
    <t>CONSTRUCCIÓN DE BASE PARA DEPOSITO DE AGUA DE 75M3</t>
  </si>
  <si>
    <t xml:space="preserve">REHABILITACIÓN DE OLLA DE AGUA 2DA ETAPA </t>
  </si>
  <si>
    <t>INSTANCIA EJECUTORA: MUNICIPIO DE PINAL DE AMOLES, QUERETARO.</t>
  </si>
  <si>
    <t>MESA DE RAMIREZ</t>
  </si>
  <si>
    <t>HUAJALES</t>
  </si>
  <si>
    <t>OJO DE AGUA</t>
  </si>
  <si>
    <t>UNIDAD BASICA DE VIVIENDA</t>
  </si>
  <si>
    <t>CUARTO ADICIONAL</t>
  </si>
  <si>
    <t>MUROS</t>
  </si>
  <si>
    <t>VIVIENDA</t>
  </si>
  <si>
    <t>CONSTRUCCIÓN</t>
  </si>
  <si>
    <t>EPAZOTITOS</t>
  </si>
  <si>
    <t>CONSTRUCCION DE SERVICIOS SANITARIOS EN PRIMARIA IGNACIO COMONFORT</t>
  </si>
  <si>
    <t xml:space="preserve">CONSTRUCCION DE SERVICIOS SANITARIOS EN PREESCOLAR ARCO IRIS </t>
  </si>
  <si>
    <t>SAUZ DE GUADALUPE</t>
  </si>
  <si>
    <t>13-0140</t>
  </si>
  <si>
    <t xml:space="preserve">CONSTRUCCIÓN DE SISTEMA DE AGUA POTABLE </t>
  </si>
  <si>
    <t>SAN ISIDRO DE SAN PEDRO</t>
  </si>
  <si>
    <t>CARRIZALITO</t>
  </si>
  <si>
    <t>REHABILITACION DE CAMINO MEDIANTE RAMPA DE CONCRETO 1A. ETAPA</t>
  </si>
  <si>
    <t>DERRAMADERO DE JUÁREZ</t>
  </si>
  <si>
    <t>REHABILITACION DE CAMINO RURAL MEDIANTE RAMPA DE CONCRETO 1ER ETAPA</t>
  </si>
  <si>
    <t>CONSTRUCCION DE MURO DE CONTENCION PARA PASO DE ARROYO 1RA ETAPA, BARRIO SAN JUAN DIEGO</t>
  </si>
  <si>
    <t>REHABILITACION DE DRENAJE Y SISTEMA DE AGUA POTABLE 1ER ETAPA (CALLE CALVARIO)</t>
  </si>
  <si>
    <t>CONSTRUCCION Y EQUIPAMIENTO DE CARCAMO Y LÍNEA DE BOMBEO A COLECTOR SANITARIO 3RA ETAPA (LA LOMA)</t>
  </si>
  <si>
    <t>LAS MAJADITAS</t>
  </si>
  <si>
    <t>INTRODUCCION DE LD Y RD ENERGIA ELECTRICA 1RA ETAPA</t>
  </si>
  <si>
    <t>TECHOS FIJOS (LOSAS DE CONCRETO)</t>
  </si>
  <si>
    <t>AMPLIACION DEL SISTEMA DE AGUA "LA COLGADA"</t>
  </si>
  <si>
    <t>INSTALACIÓN DE TOMAS DOMICILIARIAS (VARIAS LOCALIDADES) 1RA ETAPA</t>
  </si>
  <si>
    <t xml:space="preserve">GRADO DE REZAGO SOCIAL </t>
  </si>
  <si>
    <t>220020053</t>
  </si>
  <si>
    <t>220020110</t>
  </si>
  <si>
    <t>220020165</t>
  </si>
  <si>
    <t>220020086</t>
  </si>
  <si>
    <t xml:space="preserve">ALTO </t>
  </si>
  <si>
    <t>MEDIO</t>
  </si>
  <si>
    <t>BAJO</t>
  </si>
  <si>
    <t>MUY BAJO</t>
  </si>
  <si>
    <t xml:space="preserve"> CERRO DEL CARMEN</t>
  </si>
  <si>
    <t>220020011</t>
  </si>
  <si>
    <t>220020089</t>
  </si>
  <si>
    <t>220020224</t>
  </si>
  <si>
    <t>220020070</t>
  </si>
  <si>
    <t>220020027</t>
  </si>
  <si>
    <t>220020051</t>
  </si>
  <si>
    <t>220020092</t>
  </si>
  <si>
    <t>220020038</t>
  </si>
  <si>
    <t>220020108</t>
  </si>
  <si>
    <t>220020021</t>
  </si>
  <si>
    <t>220020145</t>
  </si>
  <si>
    <t>220020197</t>
  </si>
  <si>
    <t>220020026</t>
  </si>
  <si>
    <t>220020031</t>
  </si>
  <si>
    <t>220020054</t>
  </si>
  <si>
    <t>220020042</t>
  </si>
  <si>
    <t>220020144</t>
  </si>
  <si>
    <t>220020047</t>
  </si>
  <si>
    <t>220020081</t>
  </si>
  <si>
    <t>220020019</t>
  </si>
  <si>
    <t>220020071</t>
  </si>
  <si>
    <t>220020161</t>
  </si>
  <si>
    <t>220020154</t>
  </si>
  <si>
    <t>220020124</t>
  </si>
  <si>
    <t>220020125</t>
  </si>
  <si>
    <t>220020013</t>
  </si>
  <si>
    <t>220020186</t>
  </si>
  <si>
    <t>220020167</t>
  </si>
  <si>
    <t>220020162</t>
  </si>
  <si>
    <t>220020123</t>
  </si>
  <si>
    <t>220020169</t>
  </si>
  <si>
    <t>220020035</t>
  </si>
  <si>
    <t>220020082</t>
  </si>
  <si>
    <t>220020078</t>
  </si>
  <si>
    <t>220020208</t>
  </si>
  <si>
    <t>220020005</t>
  </si>
  <si>
    <t>220020064</t>
  </si>
  <si>
    <t>220020084</t>
  </si>
  <si>
    <t>220020041</t>
  </si>
  <si>
    <t>1-01032</t>
  </si>
  <si>
    <t>2-01013</t>
  </si>
  <si>
    <t>3-01011</t>
  </si>
  <si>
    <t>4-01013</t>
  </si>
  <si>
    <t>5-01032</t>
  </si>
  <si>
    <t>7-01032</t>
  </si>
  <si>
    <t>8-01011</t>
  </si>
  <si>
    <t>9-01011</t>
  </si>
  <si>
    <t>10-01011</t>
  </si>
  <si>
    <t>11-01011</t>
  </si>
  <si>
    <t>12-01011</t>
  </si>
  <si>
    <t>2-03091</t>
  </si>
  <si>
    <t xml:space="preserve">REHABILITACION </t>
  </si>
  <si>
    <t>5-0440</t>
  </si>
  <si>
    <t>3-04131</t>
  </si>
  <si>
    <t>4-04131</t>
  </si>
  <si>
    <t>1-05191</t>
  </si>
  <si>
    <t>2-0540</t>
  </si>
  <si>
    <t>3-05191</t>
  </si>
  <si>
    <t>4-05191</t>
  </si>
  <si>
    <t>5-05191</t>
  </si>
  <si>
    <t>6-05191</t>
  </si>
  <si>
    <t>7-05191</t>
  </si>
  <si>
    <t>8-05191</t>
  </si>
  <si>
    <t>9-05191</t>
  </si>
  <si>
    <t>SG</t>
  </si>
  <si>
    <t xml:space="preserve">INTRODUCCION </t>
  </si>
  <si>
    <t>INSTALACION</t>
  </si>
  <si>
    <t>7-06223</t>
  </si>
  <si>
    <t>9-06224</t>
  </si>
  <si>
    <t>1-0724115</t>
  </si>
  <si>
    <t>2-0725114</t>
  </si>
  <si>
    <t>3-0725114</t>
  </si>
  <si>
    <t>4-0725113</t>
  </si>
  <si>
    <t>6-08302</t>
  </si>
  <si>
    <t>1-09311</t>
  </si>
  <si>
    <t>2-09311</t>
  </si>
  <si>
    <t>1-1040</t>
  </si>
  <si>
    <t>2-1040</t>
  </si>
  <si>
    <t>3-1040</t>
  </si>
  <si>
    <t>4-1040</t>
  </si>
  <si>
    <t>5-1040</t>
  </si>
  <si>
    <t>6-1040</t>
  </si>
  <si>
    <t>7-1040</t>
  </si>
  <si>
    <t>8-1040</t>
  </si>
  <si>
    <t>9-1040</t>
  </si>
  <si>
    <t>10-1040</t>
  </si>
  <si>
    <t>11-1040</t>
  </si>
  <si>
    <t>12-1040</t>
  </si>
  <si>
    <t>IR</t>
  </si>
  <si>
    <t xml:space="preserve">AMPLIACION </t>
  </si>
  <si>
    <t xml:space="preserve">MODERNIZACION </t>
  </si>
  <si>
    <t xml:space="preserve">MUY BAJO </t>
  </si>
  <si>
    <t xml:space="preserve">ALTO  </t>
  </si>
  <si>
    <t xml:space="preserve">MEDIO </t>
  </si>
  <si>
    <t>COMEDOR COMUNITARIO</t>
  </si>
  <si>
    <t>PDZP</t>
  </si>
  <si>
    <t>MUY ALTO</t>
  </si>
  <si>
    <t xml:space="preserve">LA BARROSA </t>
  </si>
  <si>
    <t>ADJUNTAS DE GATOS</t>
  </si>
  <si>
    <t>OLLA</t>
  </si>
  <si>
    <t>ACCION</t>
  </si>
  <si>
    <t>5PET22003296</t>
  </si>
  <si>
    <t>5PET22003304</t>
  </si>
  <si>
    <t>5PET003369</t>
  </si>
  <si>
    <t>EL CARMEN</t>
  </si>
  <si>
    <t>MEJORAMIENTO DE CAMINO MEDIANTE RAMPA DE CONCRETO</t>
  </si>
  <si>
    <t>5PET22003392</t>
  </si>
  <si>
    <t>5PET22003404</t>
  </si>
  <si>
    <t>5PET22003405</t>
  </si>
  <si>
    <t xml:space="preserve">EL TIMBRE </t>
  </si>
  <si>
    <t>5PET22003411</t>
  </si>
  <si>
    <t>5PET22003515</t>
  </si>
  <si>
    <t>AMPLIACION DE CAMINO DE ACCESO A LA LOCALIDAD DE MESA DE RAMIREZ 1RA ETAPA</t>
  </si>
  <si>
    <t>3-03091</t>
  </si>
  <si>
    <t>4-03091</t>
  </si>
  <si>
    <t>AHUACATLAN DE GUADALUPE</t>
  </si>
  <si>
    <t>5-03092</t>
  </si>
  <si>
    <t>ML</t>
  </si>
  <si>
    <t>LOSAS</t>
  </si>
  <si>
    <t>M3</t>
  </si>
  <si>
    <t>MEDIAS COLORADAS</t>
  </si>
  <si>
    <t>SAN ISIDRO MAGUEY BLANCO.</t>
  </si>
  <si>
    <t>CONSTRUCCION DE DRENAJE PLUVIALY REHABILITACION DE LINEAS DE DRENAJE Y AGUA POTABLE 1RA ETAPA EN CALLE JOSEFA ORTIZ DE DOMINGUEZ</t>
  </si>
  <si>
    <t>CONSTRUCCION DE SISTEMA DE ALCANTARILLADO SANITARIO (1RA ETAPA), PARA BENEFICIAR A LA LOCALIDAD DE TONATICO, EN EL MUNICIPIO DE PINAL DE AMOLES.</t>
  </si>
  <si>
    <t>AMPLIACION DEL SISTEMA DE AGUA POTABLE, PARA BENEFICIAR A LA COMUNIDAD  DE QUIRAMBAL EN EL MUNICIPIO DE PINAL DE AMOLES.</t>
  </si>
  <si>
    <t>2015-00070</t>
  </si>
  <si>
    <t>2015-00071</t>
  </si>
  <si>
    <t>2015-00139</t>
  </si>
  <si>
    <t>REHABILITACION DE CANCHA DE USOS MULTIPLES CON TECHUMBRE METALICA EN LA PRIMARIA MIGUEL HIDALGO, SAN PEDRO ESCANELA</t>
  </si>
  <si>
    <t>SL</t>
  </si>
  <si>
    <t>SAN PEDRO ESCANELA</t>
  </si>
  <si>
    <t>CANCHA</t>
  </si>
  <si>
    <t>MODERNIZACION Y AMPLIACION DE CAMINO, E.C KM 9+510 (LLANO DE HUAXQUILICO-SAN PEDRO ESCANELA) TONATICO-MABY, TRAMO DEL KM 0+000 AL KM 15+840, SUBTRAMO A MODERNIZAR DEL KM 0+000 AL 1+882</t>
  </si>
  <si>
    <t>2015-00141</t>
  </si>
  <si>
    <t>2015-00142</t>
  </si>
  <si>
    <t>MODERNIZACION Y AMPLIACION DE CAMINO, E.C KM 163+100 (SAN JUAN DEL RIO - XILITLA)-QUIRAMBAL, TRAMO DEL DEL KM 0+000 AL 5+870 SUBTRAMO A MODERNIZAR DEL 0+000 AL 1+500.</t>
  </si>
  <si>
    <t>CONSTRUCCION DE ANEXO (DIRECCION Y BAÑOS EN PRIMARIA CUAHUTEMOC</t>
  </si>
  <si>
    <t>CONSTRUCCION DE AULA DE MEDIOS (OBRA CIVIL Y EQUIPAMIENTO) TELESECUNDARIA JOAQUIN FERNANDEZ DE LIZARDI</t>
  </si>
  <si>
    <t>22  DE MARZO  DE 2015</t>
  </si>
  <si>
    <t>EPAZOTES GRANDES</t>
  </si>
  <si>
    <t>EQUIPAMIENTO DE DISPENSARIOS MEDICOS ( 6 LOCALIDADES)</t>
  </si>
  <si>
    <t>CONTRUCCION</t>
  </si>
  <si>
    <t>2015-00219</t>
  </si>
  <si>
    <t>REHABILITACION CON CONCRETO HIDRAILICO DE CALLE ULTIMA MORADA, COLONIA CENTRO, CABECERA MUNICIPAL.</t>
  </si>
  <si>
    <t>MIP</t>
  </si>
  <si>
    <t>INSTALACION DE TECHO DE  LAMINA DE FIBROCEMENTO.</t>
  </si>
  <si>
    <t>8-08301</t>
  </si>
  <si>
    <t>OTROS SERVICIOS RELACIONADOS CON OBRAS PUBLICAS</t>
  </si>
  <si>
    <t>PUERTO DE VIGAS.</t>
  </si>
  <si>
    <t>OBRA PUBLICA EN BIENES PROPIOS</t>
  </si>
  <si>
    <t>MATERIAL ESTADISTICO Y GEOGRAFICO</t>
  </si>
  <si>
    <t>FISMDF</t>
  </si>
  <si>
    <t>DE ACUERDO A LOS LINEAMIENTOS SE PODRA INVERTIR HASTA UN 30% DEL TOTAL DE LOS RECURSOS ASIGNADOS DEL FISMDF EN PROYECTOS COMPLEMENTARIOS Y/O ESPECIALES, DEBIDO A QUE  EL MUNICIPIO ES TOTALMENTE ZAP RURAL, DE ACUERDO AL CATALOGO DE SEDESOL Y CONEVAL, LO QUE NOS PERMITE APLICAR DEL TOTAL DE LOS RECURSOS UN IMPORTE DE $11,298,802.80</t>
  </si>
  <si>
    <t>PUERTO  DE VIGAS</t>
  </si>
  <si>
    <t>latitud</t>
  </si>
  <si>
    <t>longitud</t>
  </si>
  <si>
    <t>PIEZA</t>
  </si>
  <si>
    <t>LOTE</t>
  </si>
  <si>
    <t>LATITUD</t>
  </si>
  <si>
    <t>LONGITUD</t>
  </si>
  <si>
    <t xml:space="preserve">UNIDAD DE MEDIDA </t>
  </si>
  <si>
    <t>HECTAREA</t>
  </si>
  <si>
    <t>PUERTO DE PUGUNGIA</t>
  </si>
  <si>
    <t>CELDAS SOLARES</t>
  </si>
  <si>
    <t>m2</t>
  </si>
  <si>
    <t>CAÑADA</t>
  </si>
  <si>
    <t>MESAS DE SAN JOSE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</si>
</sst>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_-* #,##0.0_-;\-* #,##0.0_-;_-* &quot;-&quot;?_-;_-@_-"/>
    <numFmt numFmtId="167" formatCode="_-* #,##0.00_-;\-* #,##0.00_-;_-* &quot;-&quot;_-;_-@_-"/>
    <numFmt numFmtId="168" formatCode="_-* #,##0_-;\-* #,##0_-;_-* &quot;-&quot;??_-;_-@_-"/>
    <numFmt numFmtId="169" formatCode="_-[$$-80A]* #,##0.00_-;\-[$$-80A]* #,##0.00_-;_-[$$-80A]* &quot;-&quot;??_-;_-@_-"/>
    <numFmt numFmtId="170" formatCode="#,##0_ ;\-#,##0\ "/>
    <numFmt numFmtId="171" formatCode="[$$-80A]#,##0.00"/>
    <numFmt numFmtId="172" formatCode="#,##0.0"/>
  </numFmts>
  <fonts count="24" x14ac:knownFonts="1">
    <font>
      <sz val="10"/>
      <name val="Arial"/>
    </font>
    <font>
      <sz val="10"/>
      <name val="Arial"/>
      <family val="2"/>
    </font>
    <font>
      <sz val="8"/>
      <name val="Arial"/>
      <family val="2"/>
    </font>
    <font>
      <b/>
      <sz val="8"/>
      <name val="Arial"/>
      <family val="2"/>
    </font>
    <font>
      <b/>
      <sz val="12"/>
      <name val="Arial"/>
      <family val="2"/>
    </font>
    <font>
      <u/>
      <sz val="10"/>
      <name val="Arial"/>
      <family val="2"/>
    </font>
    <font>
      <sz val="7"/>
      <name val="Arial"/>
      <family val="2"/>
    </font>
    <font>
      <b/>
      <sz val="10"/>
      <name val="Arial"/>
      <family val="2"/>
    </font>
    <font>
      <b/>
      <sz val="7"/>
      <name val="Arial"/>
      <family val="2"/>
    </font>
    <font>
      <sz val="5"/>
      <name val="Arial"/>
      <family val="2"/>
    </font>
    <font>
      <b/>
      <sz val="8"/>
      <color indexed="12"/>
      <name val="Arial"/>
      <family val="2"/>
    </font>
    <font>
      <sz val="8"/>
      <name val="Arial"/>
      <family val="2"/>
    </font>
    <font>
      <b/>
      <sz val="9"/>
      <name val="Arial"/>
      <family val="2"/>
    </font>
    <font>
      <sz val="9"/>
      <name val="Arial"/>
      <family val="2"/>
    </font>
    <font>
      <b/>
      <u/>
      <sz val="10"/>
      <name val="Arial"/>
      <family val="2"/>
    </font>
    <font>
      <sz val="6"/>
      <name val="Arial"/>
      <family val="2"/>
    </font>
    <font>
      <b/>
      <i/>
      <sz val="8"/>
      <name val="Arial"/>
      <family val="2"/>
    </font>
    <font>
      <b/>
      <sz val="7"/>
      <color theme="1"/>
      <name val="Arial"/>
      <family val="2"/>
    </font>
    <font>
      <sz val="8"/>
      <color indexed="8"/>
      <name val="Arial"/>
      <family val="2"/>
    </font>
    <font>
      <sz val="8"/>
      <color rgb="FF626464"/>
      <name val="Arial"/>
      <family val="2"/>
    </font>
    <font>
      <sz val="8"/>
      <color theme="1"/>
      <name val="Arial"/>
      <family val="2"/>
    </font>
    <font>
      <sz val="8"/>
      <color rgb="FF000000"/>
      <name val="Arial"/>
      <family val="2"/>
    </font>
    <font>
      <sz val="10"/>
      <color indexed="8"/>
      <name val="Calibri"/>
      <family val="2"/>
    </font>
    <font>
      <sz val="8"/>
      <color indexed="8"/>
      <name val="Calibri"/>
      <family val="2"/>
    </font>
  </fonts>
  <fills count="8">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59999389629810485"/>
        <bgColor indexed="64"/>
      </patternFill>
    </fill>
  </fills>
  <borders count="102">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55"/>
      </bottom>
      <diagonal/>
    </border>
    <border>
      <left style="medium">
        <color indexed="64"/>
      </left>
      <right style="medium">
        <color indexed="64"/>
      </right>
      <top style="hair">
        <color indexed="55"/>
      </top>
      <bottom style="hair">
        <color indexed="55"/>
      </bottom>
      <diagonal/>
    </border>
    <border>
      <left style="medium">
        <color indexed="64"/>
      </left>
      <right style="medium">
        <color indexed="64"/>
      </right>
      <top style="hair">
        <color indexed="55"/>
      </top>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indexed="55"/>
      </top>
      <bottom style="hair">
        <color indexed="55"/>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style="hair">
        <color indexed="55"/>
      </bottom>
      <diagonal/>
    </border>
    <border>
      <left/>
      <right/>
      <top style="medium">
        <color indexed="64"/>
      </top>
      <bottom style="hair">
        <color indexed="55"/>
      </bottom>
      <diagonal/>
    </border>
    <border>
      <left/>
      <right style="medium">
        <color indexed="64"/>
      </right>
      <top style="medium">
        <color indexed="64"/>
      </top>
      <bottom style="hair">
        <color indexed="55"/>
      </bottom>
      <diagonal/>
    </border>
    <border>
      <left style="medium">
        <color indexed="64"/>
      </left>
      <right style="medium">
        <color indexed="64"/>
      </right>
      <top style="hair">
        <color indexed="55"/>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top style="hair">
        <color indexed="64"/>
      </top>
      <bottom style="hair">
        <color indexed="64"/>
      </bottom>
      <diagonal/>
    </border>
    <border>
      <left style="medium">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diagonal/>
    </border>
    <border>
      <left style="medium">
        <color indexed="64"/>
      </left>
      <right style="medium">
        <color indexed="64"/>
      </right>
      <top style="hair">
        <color indexed="55"/>
      </top>
      <bottom style="hair">
        <color indexed="55"/>
      </bottom>
      <diagonal/>
    </border>
    <border>
      <left style="medium">
        <color indexed="64"/>
      </left>
      <right style="medium">
        <color indexed="64"/>
      </right>
      <top style="hair">
        <color indexed="64"/>
      </top>
      <bottom style="medium">
        <color indexed="64"/>
      </bottom>
      <diagonal/>
    </border>
    <border>
      <left style="medium">
        <color indexed="64"/>
      </left>
      <right/>
      <top style="hair">
        <color indexed="55"/>
      </top>
      <bottom style="hair">
        <color indexed="55"/>
      </bottom>
      <diagonal/>
    </border>
    <border>
      <left/>
      <right/>
      <top style="hair">
        <color indexed="55"/>
      </top>
      <bottom style="hair">
        <color indexed="55"/>
      </bottom>
      <diagonal/>
    </border>
    <border>
      <left/>
      <right style="medium">
        <color indexed="64"/>
      </right>
      <top style="hair">
        <color indexed="55"/>
      </top>
      <bottom style="hair">
        <color indexed="55"/>
      </bottom>
      <diagonal/>
    </border>
    <border>
      <left style="medium">
        <color indexed="64"/>
      </left>
      <right/>
      <top style="hair">
        <color indexed="55"/>
      </top>
      <bottom style="hair">
        <color indexed="64"/>
      </bottom>
      <diagonal/>
    </border>
    <border>
      <left/>
      <right/>
      <top style="hair">
        <color indexed="55"/>
      </top>
      <bottom style="hair">
        <color indexed="64"/>
      </bottom>
      <diagonal/>
    </border>
    <border>
      <left/>
      <right style="medium">
        <color indexed="64"/>
      </right>
      <top style="hair">
        <color indexed="55"/>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medium">
        <color indexed="64"/>
      </left>
      <right/>
      <top style="hair">
        <color indexed="55"/>
      </top>
      <bottom style="medium">
        <color indexed="64"/>
      </bottom>
      <diagonal/>
    </border>
    <border>
      <left/>
      <right/>
      <top style="hair">
        <color indexed="55"/>
      </top>
      <bottom style="medium">
        <color indexed="64"/>
      </bottom>
      <diagonal/>
    </border>
    <border>
      <left/>
      <right style="medium">
        <color indexed="64"/>
      </right>
      <top style="hair">
        <color indexed="55"/>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style="medium">
        <color indexed="64"/>
      </right>
      <top style="hair">
        <color indexed="55"/>
      </top>
      <bottom style="medium">
        <color indexed="64"/>
      </bottom>
      <diagonal/>
    </border>
  </borders>
  <cellStyleXfs count="6">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809">
    <xf numFmtId="0" fontId="0" fillId="0" borderId="0" xfId="0"/>
    <xf numFmtId="0" fontId="2" fillId="0" borderId="0" xfId="0" applyFont="1"/>
    <xf numFmtId="0" fontId="6" fillId="0" borderId="4" xfId="0" applyFont="1" applyBorder="1"/>
    <xf numFmtId="0" fontId="6" fillId="0" borderId="4" xfId="0" applyFont="1" applyBorder="1" applyAlignment="1">
      <alignment horizontal="center"/>
    </xf>
    <xf numFmtId="0" fontId="6" fillId="0" borderId="4" xfId="0" applyFont="1" applyBorder="1" applyAlignment="1">
      <alignment horizontal="left"/>
    </xf>
    <xf numFmtId="0" fontId="6" fillId="0" borderId="0" xfId="0" applyFont="1"/>
    <xf numFmtId="49" fontId="6" fillId="0" borderId="4" xfId="0" applyNumberFormat="1" applyFont="1" applyBorder="1" applyAlignment="1">
      <alignment horizontal="center"/>
    </xf>
    <xf numFmtId="0" fontId="7" fillId="0" borderId="0" xfId="0" applyFont="1"/>
    <xf numFmtId="42" fontId="3" fillId="0" borderId="0" xfId="0" applyNumberFormat="1" applyFont="1"/>
    <xf numFmtId="0" fontId="6" fillId="0" borderId="4" xfId="0" applyNumberFormat="1" applyFont="1" applyBorder="1" applyAlignment="1">
      <alignment horizontal="center"/>
    </xf>
    <xf numFmtId="0" fontId="2" fillId="0" borderId="8" xfId="0" applyFont="1" applyBorder="1"/>
    <xf numFmtId="0" fontId="6" fillId="0" borderId="8" xfId="0" applyFont="1" applyBorder="1"/>
    <xf numFmtId="167" fontId="6" fillId="0" borderId="4" xfId="3" applyNumberFormat="1" applyFont="1" applyBorder="1"/>
    <xf numFmtId="0" fontId="2" fillId="0" borderId="0" xfId="0" applyFont="1" applyAlignment="1">
      <alignment horizontal="center"/>
    </xf>
    <xf numFmtId="44" fontId="6" fillId="0" borderId="7" xfId="3" applyFont="1" applyBorder="1"/>
    <xf numFmtId="0" fontId="10" fillId="0" borderId="0" xfId="0" applyFont="1"/>
    <xf numFmtId="0" fontId="3" fillId="2" borderId="6" xfId="0" applyFont="1" applyFill="1" applyBorder="1"/>
    <xf numFmtId="44" fontId="8" fillId="2" borderId="6" xfId="0" applyNumberFormat="1" applyFont="1" applyFill="1" applyBorder="1"/>
    <xf numFmtId="44" fontId="8" fillId="2" borderId="2" xfId="0" applyNumberFormat="1" applyFont="1" applyFill="1" applyBorder="1"/>
    <xf numFmtId="0" fontId="3" fillId="2" borderId="2" xfId="0" applyFont="1" applyFill="1" applyBorder="1"/>
    <xf numFmtId="0" fontId="2" fillId="0" borderId="0" xfId="0" applyFont="1" applyBorder="1"/>
    <xf numFmtId="0" fontId="2" fillId="0" borderId="10" xfId="0" applyFont="1" applyBorder="1"/>
    <xf numFmtId="0" fontId="3" fillId="0" borderId="0" xfId="0" applyFont="1" applyBorder="1"/>
    <xf numFmtId="0" fontId="3" fillId="0" borderId="5" xfId="0" applyFont="1" applyBorder="1"/>
    <xf numFmtId="0" fontId="2" fillId="0" borderId="12" xfId="0" applyFont="1" applyBorder="1" applyAlignment="1">
      <alignment horizontal="right"/>
    </xf>
    <xf numFmtId="0" fontId="2" fillId="0" borderId="12" xfId="0" applyFont="1" applyBorder="1" applyAlignment="1">
      <alignment horizontal="center"/>
    </xf>
    <xf numFmtId="0" fontId="2" fillId="0" borderId="5" xfId="0" applyFont="1" applyBorder="1"/>
    <xf numFmtId="0" fontId="7" fillId="0" borderId="1" xfId="0" applyFont="1" applyBorder="1"/>
    <xf numFmtId="10" fontId="6" fillId="0" borderId="4" xfId="4" applyNumberFormat="1" applyFont="1" applyBorder="1" applyAlignment="1">
      <alignment horizontal="center"/>
    </xf>
    <xf numFmtId="10" fontId="6" fillId="0" borderId="4" xfId="0" applyNumberFormat="1" applyFont="1" applyBorder="1" applyAlignment="1">
      <alignment horizontal="center"/>
    </xf>
    <xf numFmtId="0" fontId="5" fillId="0" borderId="0" xfId="0" applyFont="1" applyBorder="1" applyAlignment="1"/>
    <xf numFmtId="0" fontId="6" fillId="0" borderId="0" xfId="0" applyFont="1" applyAlignment="1">
      <alignment horizontal="center"/>
    </xf>
    <xf numFmtId="168" fontId="6" fillId="0" borderId="4" xfId="2" applyNumberFormat="1" applyFont="1" applyBorder="1" applyAlignment="1">
      <alignment horizontal="center"/>
    </xf>
    <xf numFmtId="0" fontId="6" fillId="0" borderId="10" xfId="0" applyFont="1" applyBorder="1"/>
    <xf numFmtId="0" fontId="3" fillId="0" borderId="0" xfId="0" applyFont="1" applyBorder="1" applyAlignment="1"/>
    <xf numFmtId="0" fontId="2" fillId="0" borderId="0" xfId="0" applyFont="1" applyBorder="1" applyAlignment="1"/>
    <xf numFmtId="0" fontId="2" fillId="0" borderId="0" xfId="0" applyFont="1" applyBorder="1" applyAlignment="1">
      <alignment horizontal="right"/>
    </xf>
    <xf numFmtId="44" fontId="6" fillId="0" borderId="0" xfId="3" applyFont="1" applyFill="1" applyBorder="1"/>
    <xf numFmtId="44" fontId="8" fillId="0" borderId="0" xfId="3" applyFont="1" applyFill="1" applyBorder="1"/>
    <xf numFmtId="0" fontId="7" fillId="0" borderId="0" xfId="0" applyFont="1" applyFill="1" applyBorder="1"/>
    <xf numFmtId="44" fontId="3" fillId="0" borderId="0" xfId="3" applyFont="1" applyFill="1" applyBorder="1"/>
    <xf numFmtId="4" fontId="2" fillId="0" borderId="0" xfId="0" applyNumberFormat="1" applyFont="1" applyFill="1" applyBorder="1"/>
    <xf numFmtId="44" fontId="8" fillId="0" borderId="0" xfId="0" applyNumberFormat="1" applyFont="1" applyFill="1" applyBorder="1"/>
    <xf numFmtId="0" fontId="2" fillId="0" borderId="4" xfId="0" applyFont="1" applyBorder="1"/>
    <xf numFmtId="0" fontId="2" fillId="0" borderId="9" xfId="0" applyFont="1" applyBorder="1"/>
    <xf numFmtId="44" fontId="2" fillId="0" borderId="0" xfId="3" applyFont="1"/>
    <xf numFmtId="0" fontId="6" fillId="0" borderId="14" xfId="0" applyFont="1" applyBorder="1" applyAlignment="1">
      <alignment horizontal="justify" vertical="center" wrapText="1"/>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14" xfId="0" applyFont="1" applyBorder="1" applyAlignment="1">
      <alignment horizontal="left" vertical="center" wrapText="1"/>
    </xf>
    <xf numFmtId="10" fontId="6" fillId="0" borderId="14" xfId="4" applyNumberFormat="1" applyFont="1" applyBorder="1" applyAlignment="1">
      <alignment horizontal="justify" vertical="center" wrapText="1"/>
    </xf>
    <xf numFmtId="44" fontId="6" fillId="0" borderId="14" xfId="2" applyNumberFormat="1" applyFont="1" applyBorder="1" applyAlignment="1">
      <alignment horizontal="justify" vertical="center" wrapText="1"/>
    </xf>
    <xf numFmtId="44" fontId="6" fillId="0" borderId="14" xfId="0" applyNumberFormat="1" applyFont="1" applyBorder="1" applyAlignment="1">
      <alignment horizontal="justify" vertical="center" wrapText="1"/>
    </xf>
    <xf numFmtId="1" fontId="6" fillId="0" borderId="14" xfId="0" applyNumberFormat="1" applyFont="1" applyBorder="1" applyAlignment="1">
      <alignment horizontal="justify" vertical="center" wrapText="1"/>
    </xf>
    <xf numFmtId="10" fontId="6" fillId="0" borderId="14" xfId="0" applyNumberFormat="1" applyFont="1" applyBorder="1" applyAlignment="1">
      <alignment horizontal="justify" vertical="center" wrapText="1"/>
    </xf>
    <xf numFmtId="4" fontId="6" fillId="0" borderId="14" xfId="0" applyNumberFormat="1" applyFont="1" applyBorder="1" applyAlignment="1">
      <alignment horizontal="right" vertical="center" wrapText="1"/>
    </xf>
    <xf numFmtId="166" fontId="6" fillId="0" borderId="14" xfId="0" applyNumberFormat="1" applyFont="1" applyBorder="1" applyAlignment="1">
      <alignment horizontal="justify" vertical="center" wrapText="1"/>
    </xf>
    <xf numFmtId="0" fontId="6" fillId="0" borderId="14" xfId="0" applyNumberFormat="1" applyFont="1" applyBorder="1" applyAlignment="1">
      <alignment horizontal="justify" vertical="center" wrapText="1"/>
    </xf>
    <xf numFmtId="3" fontId="2" fillId="0" borderId="15" xfId="0" applyNumberFormat="1" applyFont="1" applyFill="1" applyBorder="1" applyAlignment="1">
      <alignment horizontal="center" vertical="center" wrapText="1"/>
    </xf>
    <xf numFmtId="44" fontId="2" fillId="0" borderId="0" xfId="0" applyNumberFormat="1" applyFont="1"/>
    <xf numFmtId="44" fontId="6" fillId="0" borderId="0" xfId="3" applyNumberFormat="1" applyFont="1" applyFill="1" applyBorder="1" applyAlignment="1">
      <alignment horizontal="justify" vertical="center" wrapText="1"/>
    </xf>
    <xf numFmtId="44" fontId="7" fillId="0" borderId="0" xfId="0" applyNumberFormat="1" applyFont="1" applyFill="1" applyBorder="1"/>
    <xf numFmtId="0" fontId="1" fillId="0" borderId="0" xfId="0" applyFont="1"/>
    <xf numFmtId="0" fontId="1" fillId="0" borderId="0" xfId="0" applyFont="1" applyFill="1"/>
    <xf numFmtId="0" fontId="1" fillId="0" borderId="0" xfId="0" applyFont="1" applyAlignment="1">
      <alignment vertical="center"/>
    </xf>
    <xf numFmtId="44" fontId="6" fillId="0" borderId="0" xfId="3" applyFont="1" applyFill="1" applyBorder="1" applyAlignment="1">
      <alignment horizontal="justify" vertical="center" wrapText="1"/>
    </xf>
    <xf numFmtId="0" fontId="7" fillId="0" borderId="0" xfId="0" applyFont="1" applyAlignment="1">
      <alignment horizontal="center" vertical="center" wrapText="1"/>
    </xf>
    <xf numFmtId="0" fontId="1" fillId="0" borderId="0" xfId="0" applyFont="1" applyBorder="1"/>
    <xf numFmtId="43" fontId="2" fillId="0" borderId="0" xfId="2" applyFont="1" applyAlignment="1">
      <alignment vertical="center"/>
    </xf>
    <xf numFmtId="43" fontId="3" fillId="0" borderId="0" xfId="2" applyFont="1" applyAlignment="1">
      <alignment vertical="center"/>
    </xf>
    <xf numFmtId="0" fontId="7" fillId="0" borderId="0" xfId="0" applyFont="1" applyBorder="1" applyAlignment="1"/>
    <xf numFmtId="44" fontId="6" fillId="0" borderId="0" xfId="0" applyNumberFormat="1" applyFont="1" applyFill="1" applyBorder="1"/>
    <xf numFmtId="0" fontId="6" fillId="0" borderId="4" xfId="0" applyFont="1" applyBorder="1" applyAlignment="1"/>
    <xf numFmtId="0" fontId="6" fillId="0" borderId="4" xfId="0" applyFont="1" applyFill="1" applyBorder="1" applyAlignment="1">
      <alignment horizontal="center"/>
    </xf>
    <xf numFmtId="10" fontId="6" fillId="0" borderId="4" xfId="0" applyNumberFormat="1" applyFont="1" applyFill="1" applyBorder="1" applyAlignment="1">
      <alignment horizontal="center"/>
    </xf>
    <xf numFmtId="4" fontId="6" fillId="0" borderId="4" xfId="2" applyNumberFormat="1" applyFont="1" applyFill="1" applyBorder="1" applyAlignment="1">
      <alignment horizontal="right"/>
    </xf>
    <xf numFmtId="0" fontId="1" fillId="0" borderId="0" xfId="0" applyFont="1" applyBorder="1" applyAlignment="1">
      <alignment vertical="center"/>
    </xf>
    <xf numFmtId="44" fontId="1" fillId="0" borderId="0" xfId="0" applyNumberFormat="1" applyFont="1" applyBorder="1"/>
    <xf numFmtId="44" fontId="1" fillId="0" borderId="0" xfId="0" applyNumberFormat="1" applyFont="1"/>
    <xf numFmtId="0" fontId="6" fillId="0" borderId="29" xfId="0" applyFont="1" applyBorder="1"/>
    <xf numFmtId="0" fontId="2" fillId="0" borderId="10" xfId="0" applyFont="1" applyBorder="1" applyAlignment="1">
      <alignment horizontal="left"/>
    </xf>
    <xf numFmtId="0" fontId="6" fillId="0" borderId="8" xfId="0" applyFont="1" applyBorder="1" applyAlignment="1">
      <alignment horizontal="justify" vertical="center" wrapText="1"/>
    </xf>
    <xf numFmtId="0" fontId="6" fillId="0" borderId="8" xfId="0" applyFont="1" applyBorder="1" applyAlignment="1">
      <alignment horizontal="left" vertical="center" wrapText="1"/>
    </xf>
    <xf numFmtId="49" fontId="6" fillId="0" borderId="8" xfId="0" applyNumberFormat="1" applyFont="1" applyBorder="1" applyAlignment="1">
      <alignment horizontal="justify" vertical="center" wrapText="1"/>
    </xf>
    <xf numFmtId="0" fontId="2" fillId="0" borderId="29" xfId="0" applyFont="1" applyBorder="1"/>
    <xf numFmtId="0" fontId="2" fillId="0" borderId="27" xfId="0" applyFont="1" applyBorder="1"/>
    <xf numFmtId="0" fontId="2" fillId="0" borderId="27" xfId="0" applyFont="1" applyBorder="1" applyAlignment="1">
      <alignment horizontal="center"/>
    </xf>
    <xf numFmtId="0" fontId="6" fillId="0" borderId="27" xfId="0" applyFont="1" applyFill="1" applyBorder="1" applyAlignment="1">
      <alignment horizontal="center" vertical="center"/>
    </xf>
    <xf numFmtId="49" fontId="6" fillId="0" borderId="27" xfId="0" applyNumberFormat="1" applyFont="1" applyBorder="1" applyAlignment="1">
      <alignment horizontal="center" vertical="center"/>
    </xf>
    <xf numFmtId="44" fontId="6" fillId="0" borderId="27" xfId="3" applyFont="1" applyFill="1" applyBorder="1" applyAlignment="1">
      <alignment vertical="center"/>
    </xf>
    <xf numFmtId="10" fontId="6" fillId="0" borderId="27" xfId="4" applyNumberFormat="1" applyFont="1" applyBorder="1" applyAlignment="1">
      <alignment horizontal="center" vertical="center"/>
    </xf>
    <xf numFmtId="41" fontId="6" fillId="0" borderId="27" xfId="3" applyNumberFormat="1" applyFont="1" applyBorder="1" applyAlignment="1">
      <alignment vertical="center"/>
    </xf>
    <xf numFmtId="0" fontId="2" fillId="0" borderId="27" xfId="0" applyFont="1" applyBorder="1" applyAlignment="1">
      <alignment horizontal="center" vertical="center"/>
    </xf>
    <xf numFmtId="10" fontId="6" fillId="0" borderId="27" xfId="0" applyNumberFormat="1" applyFont="1" applyBorder="1" applyAlignment="1">
      <alignment horizontal="center" vertical="center"/>
    </xf>
    <xf numFmtId="4" fontId="2" fillId="0" borderId="27" xfId="0" applyNumberFormat="1" applyFont="1" applyBorder="1" applyAlignment="1">
      <alignment horizontal="right" vertical="center"/>
    </xf>
    <xf numFmtId="0" fontId="3" fillId="0" borderId="27" xfId="0" applyFont="1" applyFill="1" applyBorder="1" applyAlignment="1">
      <alignment horizontal="center" vertical="center"/>
    </xf>
    <xf numFmtId="49" fontId="6" fillId="0" borderId="27" xfId="0" applyNumberFormat="1" applyFont="1" applyFill="1" applyBorder="1" applyAlignment="1">
      <alignment horizontal="center" vertical="center"/>
    </xf>
    <xf numFmtId="0" fontId="7" fillId="0" borderId="0" xfId="0" applyFont="1" applyAlignment="1">
      <alignment horizontal="center"/>
    </xf>
    <xf numFmtId="0" fontId="12" fillId="0" borderId="0" xfId="0" applyFont="1" applyAlignment="1">
      <alignment horizontal="center"/>
    </xf>
    <xf numFmtId="0" fontId="6" fillId="0" borderId="0" xfId="0" applyFont="1" applyBorder="1" applyAlignment="1">
      <alignment horizontal="left" vertical="center" wrapText="1"/>
    </xf>
    <xf numFmtId="0" fontId="3" fillId="0" borderId="0" xfId="0" applyFont="1" applyAlignment="1">
      <alignment horizontal="center"/>
    </xf>
    <xf numFmtId="0" fontId="15" fillId="0" borderId="0" xfId="0" applyFont="1" applyAlignment="1">
      <alignment wrapText="1"/>
    </xf>
    <xf numFmtId="0" fontId="6" fillId="0" borderId="29" xfId="0" applyFont="1" applyBorder="1" applyAlignment="1">
      <alignment horizontal="center"/>
    </xf>
    <xf numFmtId="49" fontId="6" fillId="0" borderId="29" xfId="0" applyNumberFormat="1" applyFont="1" applyBorder="1" applyAlignment="1">
      <alignment horizontal="center"/>
    </xf>
    <xf numFmtId="167" fontId="6" fillId="0" borderId="29" xfId="3" applyNumberFormat="1" applyFont="1" applyBorder="1"/>
    <xf numFmtId="10" fontId="6" fillId="0" borderId="29" xfId="4" applyNumberFormat="1" applyFont="1" applyBorder="1" applyAlignment="1">
      <alignment horizontal="center"/>
    </xf>
    <xf numFmtId="10" fontId="6" fillId="0" borderId="29" xfId="0" applyNumberFormat="1" applyFont="1" applyBorder="1" applyAlignment="1">
      <alignment horizontal="center"/>
    </xf>
    <xf numFmtId="0" fontId="6" fillId="0" borderId="29" xfId="0" applyFont="1" applyBorder="1" applyAlignment="1">
      <alignment horizontal="justify" vertical="center" wrapText="1"/>
    </xf>
    <xf numFmtId="49" fontId="6" fillId="0" borderId="29" xfId="0" applyNumberFormat="1" applyFont="1" applyBorder="1" applyAlignment="1">
      <alignment horizontal="justify" vertical="center" wrapText="1"/>
    </xf>
    <xf numFmtId="0" fontId="6" fillId="0" borderId="29" xfId="0" applyFont="1" applyBorder="1" applyAlignment="1">
      <alignment horizontal="left" vertical="center" wrapText="1"/>
    </xf>
    <xf numFmtId="3" fontId="6" fillId="0" borderId="29" xfId="0" applyNumberFormat="1" applyFont="1" applyBorder="1" applyAlignment="1">
      <alignment horizontal="center"/>
    </xf>
    <xf numFmtId="168" fontId="6" fillId="0" borderId="29" xfId="0" applyNumberFormat="1" applyFont="1" applyBorder="1" applyAlignment="1">
      <alignment horizontal="center"/>
    </xf>
    <xf numFmtId="44" fontId="13" fillId="0" borderId="0" xfId="0" applyNumberFormat="1" applyFont="1" applyFill="1" applyBorder="1"/>
    <xf numFmtId="0" fontId="2" fillId="0" borderId="0" xfId="0" applyFont="1" applyAlignment="1">
      <alignment wrapText="1"/>
    </xf>
    <xf numFmtId="0" fontId="3" fillId="0" borderId="0" xfId="0" applyFont="1" applyFill="1" applyBorder="1" applyAlignment="1">
      <alignment horizontal="center" wrapText="1"/>
    </xf>
    <xf numFmtId="0" fontId="3" fillId="0" borderId="29" xfId="0" applyFont="1" applyFill="1" applyBorder="1" applyAlignment="1">
      <alignment horizontal="center" vertical="center"/>
    </xf>
    <xf numFmtId="0" fontId="6" fillId="0" borderId="29" xfId="0" applyFont="1" applyFill="1" applyBorder="1" applyAlignment="1">
      <alignment horizontal="center" vertical="center"/>
    </xf>
    <xf numFmtId="49" fontId="6" fillId="0" borderId="29" xfId="0" applyNumberFormat="1" applyFont="1" applyFill="1" applyBorder="1" applyAlignment="1">
      <alignment horizontal="center" vertical="center"/>
    </xf>
    <xf numFmtId="0" fontId="6" fillId="0" borderId="29" xfId="0" applyFont="1" applyFill="1" applyBorder="1" applyAlignment="1">
      <alignment vertical="center" wrapText="1"/>
    </xf>
    <xf numFmtId="41" fontId="8" fillId="0" borderId="29" xfId="3" applyNumberFormat="1" applyFont="1" applyBorder="1" applyAlignment="1">
      <alignment vertical="center"/>
    </xf>
    <xf numFmtId="10" fontId="6" fillId="0" borderId="29" xfId="4" applyNumberFormat="1" applyFont="1" applyBorder="1" applyAlignment="1">
      <alignment horizontal="center" vertical="center"/>
    </xf>
    <xf numFmtId="41" fontId="6" fillId="0" borderId="29" xfId="3" applyNumberFormat="1" applyFont="1" applyBorder="1" applyAlignment="1">
      <alignment vertical="center"/>
    </xf>
    <xf numFmtId="41" fontId="6" fillId="0" borderId="29" xfId="3" applyNumberFormat="1" applyFont="1" applyFill="1" applyBorder="1" applyAlignment="1">
      <alignment vertical="center"/>
    </xf>
    <xf numFmtId="44" fontId="6" fillId="0" borderId="29" xfId="3" applyFont="1" applyBorder="1" applyAlignment="1">
      <alignment vertical="center"/>
    </xf>
    <xf numFmtId="0" fontId="6" fillId="0" borderId="29" xfId="0" applyFont="1" applyBorder="1" applyAlignment="1">
      <alignment horizontal="center" vertical="center"/>
    </xf>
    <xf numFmtId="2" fontId="6" fillId="0" borderId="29" xfId="0" applyNumberFormat="1" applyFont="1" applyBorder="1" applyAlignment="1">
      <alignment horizontal="center" vertical="center"/>
    </xf>
    <xf numFmtId="0" fontId="6" fillId="0" borderId="27" xfId="0" applyFont="1" applyFill="1" applyBorder="1" applyAlignment="1">
      <alignment vertical="center" wrapText="1"/>
    </xf>
    <xf numFmtId="44" fontId="6" fillId="0" borderId="27" xfId="3" applyFont="1" applyBorder="1" applyAlignment="1">
      <alignment vertical="center"/>
    </xf>
    <xf numFmtId="2" fontId="6" fillId="0" borderId="27" xfId="0" applyNumberFormat="1"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wrapText="1"/>
    </xf>
    <xf numFmtId="0" fontId="3" fillId="0" borderId="29" xfId="0" applyFont="1" applyFill="1" applyBorder="1" applyAlignment="1">
      <alignment horizontal="center"/>
    </xf>
    <xf numFmtId="0" fontId="2" fillId="0" borderId="29" xfId="0" applyFont="1" applyBorder="1" applyAlignment="1">
      <alignment horizont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0" fontId="1" fillId="0" borderId="7" xfId="0" applyFont="1" applyBorder="1"/>
    <xf numFmtId="0" fontId="1" fillId="0" borderId="10" xfId="0" applyFont="1" applyBorder="1"/>
    <xf numFmtId="0" fontId="1" fillId="0" borderId="9" xfId="0" applyFont="1" applyBorder="1"/>
    <xf numFmtId="0" fontId="1" fillId="0" borderId="5" xfId="0" applyFont="1" applyBorder="1"/>
    <xf numFmtId="0" fontId="1" fillId="0" borderId="11" xfId="0" applyFont="1" applyBorder="1"/>
    <xf numFmtId="0" fontId="1" fillId="0" borderId="0" xfId="0" applyFont="1" applyBorder="1" applyAlignment="1"/>
    <xf numFmtId="0" fontId="1" fillId="0" borderId="12" xfId="0" applyFont="1" applyBorder="1"/>
    <xf numFmtId="0" fontId="1" fillId="0" borderId="0" xfId="0" applyFont="1" applyAlignment="1">
      <alignment horizontal="center"/>
    </xf>
    <xf numFmtId="0" fontId="6" fillId="0" borderId="9" xfId="0" applyFont="1" applyBorder="1" applyAlignment="1">
      <alignment horizontal="center"/>
    </xf>
    <xf numFmtId="0" fontId="6" fillId="0" borderId="7" xfId="0" applyFont="1" applyBorder="1" applyAlignment="1">
      <alignment horizontal="left"/>
    </xf>
    <xf numFmtId="167" fontId="6" fillId="0" borderId="7" xfId="3" applyNumberFormat="1" applyFont="1" applyBorder="1"/>
    <xf numFmtId="4" fontId="6" fillId="0" borderId="4" xfId="0" applyNumberFormat="1" applyFont="1" applyBorder="1" applyAlignment="1">
      <alignment horizontal="center"/>
    </xf>
    <xf numFmtId="4" fontId="6" fillId="0" borderId="4" xfId="0" applyNumberFormat="1" applyFont="1" applyBorder="1" applyAlignment="1">
      <alignment horizontal="right"/>
    </xf>
    <xf numFmtId="0" fontId="1" fillId="0" borderId="0" xfId="0" applyFont="1" applyAlignment="1"/>
    <xf numFmtId="0" fontId="1" fillId="0" borderId="0" xfId="0" applyFont="1" applyFill="1" applyAlignment="1"/>
    <xf numFmtId="0" fontId="1" fillId="4" borderId="0" xfId="0" applyFont="1" applyFill="1" applyAlignment="1"/>
    <xf numFmtId="0" fontId="2" fillId="0" borderId="0" xfId="0" applyFont="1" applyFill="1" applyAlignment="1">
      <alignment horizontal="left" vertical="center"/>
    </xf>
    <xf numFmtId="165" fontId="1" fillId="0" borderId="0" xfId="0" applyNumberFormat="1" applyFont="1" applyBorder="1"/>
    <xf numFmtId="0" fontId="2" fillId="0" borderId="0" xfId="0" applyFont="1" applyAlignment="1">
      <alignment horizontal="left" vertical="center"/>
    </xf>
    <xf numFmtId="165" fontId="1" fillId="0" borderId="0" xfId="0" applyNumberFormat="1" applyFont="1"/>
    <xf numFmtId="0" fontId="1" fillId="0" borderId="0" xfId="0" applyFont="1" applyFill="1" applyAlignment="1">
      <alignment vertical="center"/>
    </xf>
    <xf numFmtId="44" fontId="2" fillId="0" borderId="0" xfId="3" applyFont="1" applyAlignment="1">
      <alignment horizontal="center" vertical="center"/>
    </xf>
    <xf numFmtId="0" fontId="2" fillId="0" borderId="0" xfId="0" applyFont="1" applyAlignment="1">
      <alignment horizontal="center" vertical="center"/>
    </xf>
    <xf numFmtId="0" fontId="1" fillId="0" borderId="27" xfId="0" applyNumberFormat="1" applyFont="1" applyBorder="1" applyAlignment="1">
      <alignment horizontal="center" vertical="center"/>
    </xf>
    <xf numFmtId="44" fontId="16" fillId="0" borderId="0" xfId="3" applyFont="1" applyAlignment="1">
      <alignment horizontal="center" vertical="center"/>
    </xf>
    <xf numFmtId="0" fontId="1" fillId="0" borderId="0" xfId="0" applyFont="1" applyFill="1" applyBorder="1"/>
    <xf numFmtId="44" fontId="1" fillId="0" borderId="0" xfId="0" applyNumberFormat="1" applyFont="1" applyFill="1" applyBorder="1"/>
    <xf numFmtId="10" fontId="1" fillId="0" borderId="29" xfId="0" applyNumberFormat="1" applyFont="1" applyBorder="1" applyAlignment="1">
      <alignment horizontal="center" vertical="center"/>
    </xf>
    <xf numFmtId="4" fontId="1" fillId="0" borderId="29" xfId="0" applyNumberFormat="1" applyFont="1" applyBorder="1" applyAlignment="1">
      <alignment horizontal="center" vertical="center"/>
    </xf>
    <xf numFmtId="0" fontId="1" fillId="0" borderId="29" xfId="0" applyNumberFormat="1" applyFont="1" applyBorder="1" applyAlignment="1">
      <alignment horizontal="center" vertical="center"/>
    </xf>
    <xf numFmtId="10" fontId="1" fillId="0" borderId="27" xfId="0" applyNumberFormat="1" applyFont="1" applyBorder="1" applyAlignment="1">
      <alignment horizontal="center" vertical="center"/>
    </xf>
    <xf numFmtId="4" fontId="1" fillId="0" borderId="27" xfId="0" applyNumberFormat="1" applyFont="1" applyBorder="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2" fillId="0" borderId="12" xfId="0" applyFont="1" applyBorder="1" applyAlignment="1">
      <alignment horizontal="left"/>
    </xf>
    <xf numFmtId="0" fontId="3" fillId="0" borderId="0" xfId="0" applyFont="1" applyBorder="1" applyAlignment="1">
      <alignment horizontal="right"/>
    </xf>
    <xf numFmtId="0" fontId="2"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center"/>
    </xf>
    <xf numFmtId="0" fontId="2" fillId="0" borderId="0" xfId="0" applyFont="1" applyBorder="1" applyAlignment="1">
      <alignment horizontal="center" vertical="center"/>
    </xf>
    <xf numFmtId="0" fontId="8" fillId="0" borderId="6" xfId="0" applyFont="1" applyBorder="1" applyAlignment="1">
      <alignment horizontal="center" vertical="center" wrapText="1"/>
    </xf>
    <xf numFmtId="0" fontId="8" fillId="0" borderId="6" xfId="0" applyFont="1" applyBorder="1" applyAlignment="1">
      <alignment horizontal="center"/>
    </xf>
    <xf numFmtId="0" fontId="1" fillId="0" borderId="8" xfId="0" applyFont="1" applyBorder="1"/>
    <xf numFmtId="0" fontId="2" fillId="0" borderId="0" xfId="0" applyFont="1" applyBorder="1" applyAlignment="1">
      <alignment horizontal="left"/>
    </xf>
    <xf numFmtId="0" fontId="4" fillId="0" borderId="0" xfId="0" applyFont="1" applyBorder="1" applyAlignment="1"/>
    <xf numFmtId="0" fontId="4" fillId="0" borderId="11" xfId="0" applyFont="1" applyBorder="1" applyAlignment="1"/>
    <xf numFmtId="0" fontId="1" fillId="0" borderId="11" xfId="0" applyFont="1" applyBorder="1" applyAlignment="1"/>
    <xf numFmtId="0" fontId="3" fillId="0" borderId="0" xfId="0" applyFont="1"/>
    <xf numFmtId="0" fontId="2" fillId="0" borderId="13" xfId="0" applyFont="1" applyBorder="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6" fillId="0" borderId="29" xfId="0" applyFont="1" applyBorder="1" applyAlignment="1"/>
    <xf numFmtId="0" fontId="9" fillId="0" borderId="29" xfId="0" applyFont="1" applyBorder="1" applyAlignment="1">
      <alignment horizontal="center"/>
    </xf>
    <xf numFmtId="41" fontId="6" fillId="0" borderId="29" xfId="0" applyNumberFormat="1" applyFont="1" applyBorder="1" applyAlignment="1">
      <alignment horizontal="center"/>
    </xf>
    <xf numFmtId="41" fontId="6" fillId="0" borderId="29" xfId="0" applyNumberFormat="1" applyFont="1" applyBorder="1" applyAlignment="1">
      <alignment horizontal="right"/>
    </xf>
    <xf numFmtId="0" fontId="6" fillId="0" borderId="2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44" fontId="2" fillId="0" borderId="27" xfId="0" applyNumberFormat="1" applyFont="1" applyBorder="1" applyAlignment="1">
      <alignment vertical="center"/>
    </xf>
    <xf numFmtId="44" fontId="2" fillId="0" borderId="27" xfId="3" applyNumberFormat="1" applyFont="1" applyBorder="1" applyAlignment="1">
      <alignment vertical="center"/>
    </xf>
    <xf numFmtId="0" fontId="9" fillId="0" borderId="27" xfId="0" applyFont="1" applyBorder="1" applyAlignment="1">
      <alignment horizontal="center" vertical="center"/>
    </xf>
    <xf numFmtId="44" fontId="8" fillId="0" borderId="27" xfId="3" applyNumberFormat="1" applyFont="1" applyFill="1" applyBorder="1" applyAlignment="1">
      <alignment vertical="center"/>
    </xf>
    <xf numFmtId="44" fontId="2" fillId="0" borderId="27" xfId="3" applyNumberFormat="1" applyFont="1" applyFill="1" applyBorder="1" applyAlignment="1">
      <alignment vertical="center"/>
    </xf>
    <xf numFmtId="49" fontId="2" fillId="0" borderId="27" xfId="0" applyNumberFormat="1" applyFont="1" applyBorder="1" applyAlignment="1">
      <alignment horizontal="center" vertical="center"/>
    </xf>
    <xf numFmtId="3" fontId="2" fillId="0" borderId="27" xfId="0" applyNumberFormat="1" applyFont="1" applyBorder="1" applyAlignment="1">
      <alignment horizontal="center" vertical="center"/>
    </xf>
    <xf numFmtId="0" fontId="2" fillId="0" borderId="4" xfId="0" applyFont="1" applyBorder="1" applyAlignment="1">
      <alignment horizontal="center"/>
    </xf>
    <xf numFmtId="0" fontId="8" fillId="0" borderId="6" xfId="0" applyFont="1" applyBorder="1" applyAlignment="1">
      <alignment horizontal="center" vertical="center" wrapText="1"/>
    </xf>
    <xf numFmtId="3" fontId="2" fillId="0" borderId="40"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5" fillId="0" borderId="0" xfId="0" applyFont="1" applyFill="1" applyBorder="1" applyAlignment="1">
      <alignment horizontal="center" vertical="center"/>
    </xf>
    <xf numFmtId="0" fontId="3" fillId="5" borderId="0" xfId="0" applyFont="1" applyFill="1"/>
    <xf numFmtId="0" fontId="3" fillId="0" borderId="0" xfId="0" applyFont="1" applyFill="1"/>
    <xf numFmtId="0" fontId="8" fillId="0" borderId="6" xfId="0" applyFont="1" applyBorder="1" applyAlignment="1">
      <alignment horizontal="center" vertical="center" wrapText="1"/>
    </xf>
    <xf numFmtId="0" fontId="7" fillId="0" borderId="0" xfId="0" applyFont="1" applyBorder="1" applyAlignment="1">
      <alignment horizont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6" fillId="4" borderId="4" xfId="0" applyFont="1" applyFill="1" applyBorder="1" applyAlignment="1">
      <alignment horizont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wrapText="1"/>
    </xf>
    <xf numFmtId="44" fontId="6" fillId="0" borderId="0" xfId="3" applyFont="1" applyFill="1" applyBorder="1" applyAlignment="1">
      <alignment horizontal="justify" wrapText="1"/>
    </xf>
    <xf numFmtId="0" fontId="2" fillId="0" borderId="27" xfId="0" applyFont="1" applyFill="1" applyBorder="1"/>
    <xf numFmtId="44" fontId="3" fillId="0" borderId="0" xfId="0" applyNumberFormat="1" applyFont="1" applyFill="1"/>
    <xf numFmtId="44" fontId="6" fillId="0" borderId="0" xfId="0" applyNumberFormat="1" applyFont="1"/>
    <xf numFmtId="0" fontId="6" fillId="0" borderId="4" xfId="0" applyFont="1" applyBorder="1" applyAlignment="1">
      <alignment horizontal="center" vertical="center"/>
    </xf>
    <xf numFmtId="4" fontId="6" fillId="0" borderId="4" xfId="0" applyNumberFormat="1" applyFont="1" applyBorder="1" applyAlignment="1">
      <alignment horizontal="center" vertical="center"/>
    </xf>
    <xf numFmtId="10" fontId="6" fillId="0" borderId="4" xfId="0" applyNumberFormat="1" applyFont="1" applyBorder="1" applyAlignment="1">
      <alignment horizontal="center" vertical="center"/>
    </xf>
    <xf numFmtId="4" fontId="6" fillId="0" borderId="4" xfId="0" applyNumberFormat="1" applyFont="1" applyBorder="1" applyAlignment="1">
      <alignment horizontal="right" vertical="center"/>
    </xf>
    <xf numFmtId="0" fontId="6" fillId="0" borderId="27" xfId="0" applyFont="1" applyBorder="1" applyAlignment="1">
      <alignment horizontal="center" vertical="center"/>
    </xf>
    <xf numFmtId="0" fontId="6" fillId="0" borderId="42" xfId="0" applyFont="1" applyFill="1" applyBorder="1" applyAlignment="1">
      <alignment horizontal="center" vertical="center"/>
    </xf>
    <xf numFmtId="167" fontId="1" fillId="0" borderId="2" xfId="0" applyNumberFormat="1" applyFont="1" applyFill="1" applyBorder="1"/>
    <xf numFmtId="0" fontId="2" fillId="0" borderId="27" xfId="0" applyFont="1" applyFill="1" applyBorder="1" applyAlignment="1">
      <alignment horizontal="right" vertical="center"/>
    </xf>
    <xf numFmtId="0" fontId="2" fillId="0" borderId="0" xfId="0" applyFont="1" applyBorder="1" applyAlignment="1">
      <alignment wrapText="1"/>
    </xf>
    <xf numFmtId="0" fontId="7" fillId="0" borderId="0" xfId="0" applyFont="1" applyBorder="1"/>
    <xf numFmtId="0" fontId="2" fillId="0" borderId="42" xfId="0" applyFont="1" applyBorder="1" applyAlignment="1">
      <alignment horizontal="center" vertical="center"/>
    </xf>
    <xf numFmtId="0" fontId="6" fillId="0" borderId="42" xfId="0" applyFont="1" applyBorder="1" applyAlignment="1">
      <alignment horizontal="center" vertical="center"/>
    </xf>
    <xf numFmtId="49" fontId="6" fillId="0" borderId="42" xfId="0" applyNumberFormat="1" applyFont="1" applyBorder="1" applyAlignment="1">
      <alignment horizontal="center" vertical="center"/>
    </xf>
    <xf numFmtId="0" fontId="6" fillId="0" borderId="42" xfId="0" applyFont="1" applyBorder="1" applyAlignment="1">
      <alignment horizontal="left" vertical="center"/>
    </xf>
    <xf numFmtId="10" fontId="6" fillId="0" borderId="42" xfId="0" applyNumberFormat="1" applyFont="1" applyBorder="1" applyAlignment="1">
      <alignment horizontal="center" vertical="center"/>
    </xf>
    <xf numFmtId="44" fontId="2" fillId="0" borderId="42" xfId="3" applyNumberFormat="1" applyFont="1" applyBorder="1" applyAlignment="1">
      <alignment vertical="center"/>
    </xf>
    <xf numFmtId="44" fontId="2" fillId="0" borderId="42" xfId="3" applyNumberFormat="1" applyFont="1" applyFill="1" applyBorder="1" applyAlignment="1">
      <alignment vertical="center"/>
    </xf>
    <xf numFmtId="0" fontId="1" fillId="0" borderId="42" xfId="0" applyNumberFormat="1" applyFont="1" applyBorder="1" applyAlignment="1">
      <alignment horizontal="center" vertical="center"/>
    </xf>
    <xf numFmtId="0" fontId="3" fillId="0" borderId="3" xfId="0" applyFont="1" applyBorder="1"/>
    <xf numFmtId="0" fontId="4" fillId="0" borderId="5" xfId="0" applyFont="1" applyBorder="1" applyAlignment="1"/>
    <xf numFmtId="0" fontId="1" fillId="0" borderId="5" xfId="0" applyFont="1" applyBorder="1" applyAlignment="1"/>
    <xf numFmtId="0" fontId="2" fillId="0" borderId="5" xfId="0" applyFont="1" applyBorder="1" applyAlignment="1">
      <alignment horizontal="left"/>
    </xf>
    <xf numFmtId="0" fontId="2" fillId="0" borderId="5" xfId="0" applyFont="1" applyBorder="1" applyAlignment="1">
      <alignment horizontal="center"/>
    </xf>
    <xf numFmtId="0" fontId="3" fillId="0" borderId="12" xfId="0" applyFont="1" applyBorder="1"/>
    <xf numFmtId="49" fontId="6" fillId="0" borderId="42" xfId="0" applyNumberFormat="1" applyFont="1" applyFill="1" applyBorder="1" applyAlignment="1">
      <alignment horizontal="center" vertical="center"/>
    </xf>
    <xf numFmtId="3" fontId="6" fillId="0" borderId="29" xfId="0" applyNumberFormat="1" applyFont="1" applyFill="1" applyBorder="1" applyAlignment="1">
      <alignment horizontal="center"/>
    </xf>
    <xf numFmtId="44" fontId="2" fillId="0" borderId="47" xfId="3" applyNumberFormat="1" applyFont="1" applyBorder="1" applyAlignment="1">
      <alignment vertical="center"/>
    </xf>
    <xf numFmtId="0" fontId="8" fillId="0" borderId="6" xfId="0" applyFont="1" applyBorder="1" applyAlignment="1">
      <alignment horizontal="center" vertical="center" wrapText="1"/>
    </xf>
    <xf numFmtId="0" fontId="6" fillId="0" borderId="27" xfId="0" applyFont="1" applyBorder="1" applyAlignment="1">
      <alignment horizontal="left" vertical="center"/>
    </xf>
    <xf numFmtId="44" fontId="13" fillId="0" borderId="0" xfId="0" applyNumberFormat="1" applyFont="1"/>
    <xf numFmtId="0" fontId="17" fillId="6" borderId="2" xfId="0" applyFont="1" applyFill="1" applyBorder="1" applyAlignment="1">
      <alignment vertical="center" wrapText="1"/>
    </xf>
    <xf numFmtId="0" fontId="3" fillId="0" borderId="42" xfId="0" applyFont="1" applyFill="1" applyBorder="1" applyAlignment="1">
      <alignment horizontal="center" vertical="center"/>
    </xf>
    <xf numFmtId="0" fontId="6" fillId="0" borderId="42" xfId="0" applyFont="1" applyFill="1" applyBorder="1" applyAlignment="1">
      <alignment vertical="center" wrapText="1"/>
    </xf>
    <xf numFmtId="44" fontId="6" fillId="0" borderId="42" xfId="3" applyFont="1" applyFill="1" applyBorder="1" applyAlignment="1">
      <alignment vertical="center"/>
    </xf>
    <xf numFmtId="10" fontId="6" fillId="0" borderId="42" xfId="4" applyNumberFormat="1" applyFont="1" applyBorder="1" applyAlignment="1">
      <alignment horizontal="center" vertical="center"/>
    </xf>
    <xf numFmtId="41" fontId="6" fillId="0" borderId="42" xfId="3" applyNumberFormat="1" applyFont="1" applyBorder="1" applyAlignment="1">
      <alignment vertical="center"/>
    </xf>
    <xf numFmtId="44" fontId="6" fillId="0" borderId="42" xfId="3" applyFont="1" applyBorder="1" applyAlignment="1">
      <alignment vertical="center"/>
    </xf>
    <xf numFmtId="2" fontId="6" fillId="0" borderId="42" xfId="0" applyNumberFormat="1" applyFont="1" applyBorder="1" applyAlignment="1">
      <alignment horizontal="center" vertical="center"/>
    </xf>
    <xf numFmtId="4" fontId="1" fillId="0" borderId="42" xfId="0" applyNumberFormat="1" applyFont="1" applyBorder="1" applyAlignment="1">
      <alignment horizontal="center" vertical="center"/>
    </xf>
    <xf numFmtId="10" fontId="1" fillId="0" borderId="42" xfId="0" applyNumberFormat="1" applyFont="1" applyBorder="1" applyAlignment="1">
      <alignment horizontal="center" vertical="center"/>
    </xf>
    <xf numFmtId="0" fontId="7" fillId="0" borderId="0" xfId="0" applyFont="1" applyAlignment="1">
      <alignment horizontal="center"/>
    </xf>
    <xf numFmtId="0" fontId="7" fillId="0" borderId="0" xfId="0" applyFont="1" applyBorder="1" applyAlignment="1">
      <alignment horizontal="center"/>
    </xf>
    <xf numFmtId="0" fontId="6" fillId="0" borderId="29" xfId="0" applyFont="1" applyBorder="1" applyAlignment="1">
      <alignment horizontal="left"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0" xfId="0" applyFont="1" applyBorder="1" applyAlignment="1">
      <alignment horizontal="left"/>
    </xf>
    <xf numFmtId="0" fontId="1" fillId="0" borderId="0" xfId="0" applyFont="1" applyBorder="1" applyAlignment="1">
      <alignment wrapText="1"/>
    </xf>
    <xf numFmtId="0" fontId="14" fillId="0" borderId="0" xfId="0" applyFont="1" applyBorder="1" applyAlignment="1"/>
    <xf numFmtId="0" fontId="7" fillId="0" borderId="12" xfId="0" applyFont="1" applyBorder="1" applyAlignment="1"/>
    <xf numFmtId="0" fontId="3" fillId="0" borderId="0" xfId="0" applyFont="1" applyBorder="1" applyAlignment="1">
      <alignment wrapText="1"/>
    </xf>
    <xf numFmtId="0" fontId="8" fillId="0" borderId="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7" xfId="0" applyFont="1" applyBorder="1" applyAlignment="1">
      <alignment horizontal="center"/>
    </xf>
    <xf numFmtId="0" fontId="8" fillId="0" borderId="78" xfId="0" applyFont="1" applyBorder="1" applyAlignment="1">
      <alignment horizontal="center"/>
    </xf>
    <xf numFmtId="0" fontId="2" fillId="0" borderId="79" xfId="0" applyFont="1" applyBorder="1"/>
    <xf numFmtId="0" fontId="2" fillId="0" borderId="80" xfId="0" applyFont="1" applyBorder="1"/>
    <xf numFmtId="0" fontId="6" fillId="0" borderId="80" xfId="0" applyFont="1" applyBorder="1"/>
    <xf numFmtId="0" fontId="6" fillId="0" borderId="81" xfId="0" applyFont="1" applyBorder="1"/>
    <xf numFmtId="0" fontId="7" fillId="0" borderId="4" xfId="0" applyFont="1" applyBorder="1"/>
    <xf numFmtId="44" fontId="8" fillId="2" borderId="6" xfId="3" applyNumberFormat="1" applyFont="1" applyFill="1" applyBorder="1"/>
    <xf numFmtId="0" fontId="2" fillId="0" borderId="27" xfId="0" applyFont="1" applyFill="1" applyBorder="1" applyAlignment="1">
      <alignment horizontal="center" vertical="center"/>
    </xf>
    <xf numFmtId="49" fontId="2" fillId="0" borderId="27"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xf>
    <xf numFmtId="0" fontId="18" fillId="0" borderId="27" xfId="0" applyFont="1" applyFill="1" applyBorder="1" applyAlignment="1">
      <alignment vertical="center" wrapText="1"/>
    </xf>
    <xf numFmtId="169" fontId="18" fillId="0" borderId="27" xfId="0" applyNumberFormat="1" applyFont="1" applyFill="1" applyBorder="1" applyAlignment="1">
      <alignment horizontal="justify" vertical="center" wrapText="1"/>
    </xf>
    <xf numFmtId="10" fontId="2" fillId="0" borderId="27" xfId="4" applyNumberFormat="1" applyFont="1" applyFill="1" applyBorder="1" applyAlignment="1">
      <alignment horizontal="center" vertical="center" wrapText="1"/>
    </xf>
    <xf numFmtId="44" fontId="2" fillId="0" borderId="27" xfId="3" applyFont="1" applyFill="1" applyBorder="1" applyAlignment="1">
      <alignment horizontal="justify" vertical="center" wrapText="1"/>
    </xf>
    <xf numFmtId="10" fontId="2" fillId="0" borderId="27"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xf>
    <xf numFmtId="49" fontId="2" fillId="0" borderId="62" xfId="0" applyNumberFormat="1" applyFont="1" applyFill="1" applyBorder="1" applyAlignment="1">
      <alignment horizontal="center" vertical="center" wrapText="1"/>
    </xf>
    <xf numFmtId="10" fontId="2" fillId="0" borderId="2"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44" fontId="2" fillId="0" borderId="17" xfId="3" applyFont="1" applyFill="1" applyBorder="1" applyAlignment="1">
      <alignment horizontal="justify" vertical="center" wrapText="1"/>
    </xf>
    <xf numFmtId="10" fontId="2" fillId="0" borderId="17" xfId="4"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3" fontId="2" fillId="0" borderId="27" xfId="0" applyNumberFormat="1" applyFont="1" applyFill="1" applyBorder="1" applyAlignment="1">
      <alignment horizontal="center"/>
    </xf>
    <xf numFmtId="0" fontId="2" fillId="0" borderId="0" xfId="0" applyFont="1" applyFill="1" applyBorder="1" applyAlignment="1">
      <alignment horizontal="center" vertical="center"/>
    </xf>
    <xf numFmtId="0" fontId="2" fillId="0" borderId="41" xfId="0"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0" fontId="20" fillId="0" borderId="27" xfId="0" applyFont="1" applyFill="1" applyBorder="1" applyAlignment="1">
      <alignment vertical="center" wrapText="1"/>
    </xf>
    <xf numFmtId="10" fontId="2" fillId="0" borderId="41" xfId="4" applyNumberFormat="1" applyFont="1" applyFill="1" applyBorder="1" applyAlignment="1">
      <alignment horizontal="center" vertical="center" wrapText="1"/>
    </xf>
    <xf numFmtId="10" fontId="2" fillId="0" borderId="41" xfId="0" applyNumberFormat="1"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44" fontId="2" fillId="0" borderId="41" xfId="3" applyFont="1" applyFill="1" applyBorder="1" applyAlignment="1">
      <alignment horizontal="justify" vertical="center" wrapText="1"/>
    </xf>
    <xf numFmtId="44" fontId="2" fillId="0" borderId="27" xfId="3"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62" xfId="0" applyFont="1" applyFill="1" applyBorder="1" applyAlignment="1">
      <alignment horizontal="center" vertical="center" wrapText="1"/>
    </xf>
    <xf numFmtId="10" fontId="2" fillId="0" borderId="62" xfId="0" applyNumberFormat="1" applyFont="1" applyFill="1" applyBorder="1" applyAlignment="1">
      <alignment horizontal="center" vertical="center" wrapText="1"/>
    </xf>
    <xf numFmtId="171" fontId="20" fillId="0" borderId="22" xfId="0" applyNumberFormat="1" applyFont="1" applyFill="1" applyBorder="1" applyAlignment="1"/>
    <xf numFmtId="49" fontId="2" fillId="0" borderId="63" xfId="0" applyNumberFormat="1" applyFont="1" applyFill="1" applyBorder="1" applyAlignment="1">
      <alignment horizontal="center" vertical="center" wrapText="1"/>
    </xf>
    <xf numFmtId="3" fontId="2" fillId="0" borderId="54" xfId="0" applyNumberFormat="1" applyFont="1" applyFill="1" applyBorder="1" applyAlignment="1">
      <alignment horizontal="center" vertical="center" wrapText="1"/>
    </xf>
    <xf numFmtId="0" fontId="2" fillId="0" borderId="59" xfId="0" applyFont="1" applyFill="1" applyBorder="1" applyAlignment="1">
      <alignment horizontal="left" vertical="center" wrapText="1"/>
    </xf>
    <xf numFmtId="44" fontId="2" fillId="0" borderId="5" xfId="3" applyFont="1" applyFill="1" applyBorder="1" applyAlignment="1">
      <alignment horizontal="justify" wrapText="1"/>
    </xf>
    <xf numFmtId="44" fontId="2" fillId="0" borderId="63" xfId="3" applyFont="1" applyFill="1" applyBorder="1" applyAlignment="1">
      <alignment horizontal="justify" vertical="center" wrapText="1"/>
    </xf>
    <xf numFmtId="0" fontId="2" fillId="0" borderId="63" xfId="0" applyFont="1" applyFill="1" applyBorder="1" applyAlignment="1">
      <alignment horizontal="center" vertical="center" wrapText="1"/>
    </xf>
    <xf numFmtId="4" fontId="2" fillId="0" borderId="63" xfId="0" applyNumberFormat="1" applyFont="1" applyFill="1" applyBorder="1" applyAlignment="1">
      <alignment horizontal="center" vertical="center"/>
    </xf>
    <xf numFmtId="10" fontId="2" fillId="0" borderId="63" xfId="0" applyNumberFormat="1" applyFont="1" applyFill="1" applyBorder="1" applyAlignment="1">
      <alignment horizontal="center" vertical="center" wrapText="1"/>
    </xf>
    <xf numFmtId="3" fontId="2" fillId="0" borderId="63" xfId="0" applyNumberFormat="1" applyFont="1" applyFill="1" applyBorder="1" applyAlignment="1">
      <alignment horizontal="center" vertical="center" wrapText="1"/>
    </xf>
    <xf numFmtId="41" fontId="2" fillId="0" borderId="27" xfId="0" applyNumberFormat="1" applyFont="1" applyFill="1" applyBorder="1" applyAlignment="1">
      <alignment horizontal="center" vertical="center" wrapText="1"/>
    </xf>
    <xf numFmtId="4" fontId="2" fillId="0" borderId="27" xfId="0" applyNumberFormat="1" applyFont="1" applyFill="1" applyBorder="1" applyAlignment="1">
      <alignment horizontal="center" vertical="center"/>
    </xf>
    <xf numFmtId="0" fontId="18" fillId="0" borderId="27" xfId="0" applyFont="1" applyFill="1" applyBorder="1" applyAlignment="1">
      <alignment horizontal="left" vertical="center" wrapText="1"/>
    </xf>
    <xf numFmtId="44" fontId="2" fillId="3" borderId="5" xfId="3" applyFont="1" applyFill="1" applyBorder="1" applyAlignment="1">
      <alignment horizontal="justify" wrapText="1"/>
    </xf>
    <xf numFmtId="0" fontId="2" fillId="0" borderId="27" xfId="0" applyFont="1" applyBorder="1" applyAlignment="1">
      <alignment horizontal="center"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30" xfId="0" applyFont="1" applyFill="1" applyBorder="1" applyAlignment="1">
      <alignment horizontal="left" vertical="center" wrapText="1"/>
    </xf>
    <xf numFmtId="44" fontId="2" fillId="0" borderId="28" xfId="3" applyFont="1" applyFill="1" applyBorder="1" applyAlignment="1">
      <alignment horizontal="justify" vertical="center" wrapText="1"/>
    </xf>
    <xf numFmtId="4" fontId="2" fillId="0" borderId="28" xfId="0" applyNumberFormat="1" applyFont="1" applyFill="1" applyBorder="1" applyAlignment="1">
      <alignment horizontal="center" vertical="center"/>
    </xf>
    <xf numFmtId="10" fontId="2" fillId="0" borderId="28"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41" fontId="2" fillId="0" borderId="28"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3" fontId="2" fillId="0" borderId="36"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49" fontId="2" fillId="0" borderId="43" xfId="0" applyNumberFormat="1" applyFont="1" applyFill="1" applyBorder="1" applyAlignment="1">
      <alignment horizontal="center" vertical="center" wrapText="1"/>
    </xf>
    <xf numFmtId="10" fontId="2" fillId="0" borderId="27" xfId="4" applyNumberFormat="1" applyFont="1" applyFill="1" applyBorder="1" applyAlignment="1">
      <alignment horizontal="center" vertical="center"/>
    </xf>
    <xf numFmtId="44" fontId="2" fillId="0" borderId="27" xfId="3" applyNumberFormat="1" applyFont="1" applyFill="1" applyBorder="1" applyAlignment="1">
      <alignment horizontal="justify" vertical="center" wrapText="1"/>
    </xf>
    <xf numFmtId="0" fontId="2" fillId="0" borderId="31" xfId="0" applyFont="1" applyFill="1" applyBorder="1" applyAlignment="1">
      <alignment horizontal="center" vertical="center"/>
    </xf>
    <xf numFmtId="0" fontId="2" fillId="4" borderId="40" xfId="0" applyFont="1" applyFill="1" applyBorder="1" applyAlignment="1">
      <alignment horizontal="center" vertical="center"/>
    </xf>
    <xf numFmtId="49" fontId="2" fillId="0" borderId="55" xfId="0" applyNumberFormat="1" applyFont="1" applyFill="1" applyBorder="1" applyAlignment="1">
      <alignment horizontal="center" vertical="center" wrapText="1"/>
    </xf>
    <xf numFmtId="0" fontId="2" fillId="4" borderId="55" xfId="0" applyFont="1" applyFill="1" applyBorder="1" applyAlignment="1">
      <alignment horizontal="center" vertical="center"/>
    </xf>
    <xf numFmtId="0" fontId="20" fillId="0" borderId="55" xfId="0" applyFont="1" applyFill="1" applyBorder="1" applyAlignment="1">
      <alignment vertical="center" wrapText="1"/>
    </xf>
    <xf numFmtId="44" fontId="2" fillId="0" borderId="55" xfId="3" applyNumberFormat="1" applyFont="1" applyFill="1" applyBorder="1" applyAlignment="1">
      <alignment horizontal="justify" vertical="center" wrapText="1"/>
    </xf>
    <xf numFmtId="0" fontId="2" fillId="0" borderId="55" xfId="0" applyFont="1" applyBorder="1" applyAlignment="1">
      <alignment horizontal="center" vertical="center" wrapText="1"/>
    </xf>
    <xf numFmtId="3" fontId="2" fillId="0" borderId="55" xfId="0" applyNumberFormat="1" applyFont="1" applyBorder="1" applyAlignment="1">
      <alignment horizontal="center" vertical="center"/>
    </xf>
    <xf numFmtId="10" fontId="2" fillId="0" borderId="55" xfId="0" applyNumberFormat="1" applyFont="1" applyFill="1" applyBorder="1" applyAlignment="1">
      <alignment horizontal="center" vertical="center" wrapText="1"/>
    </xf>
    <xf numFmtId="41" fontId="2" fillId="0" borderId="55" xfId="0" applyNumberFormat="1"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4" borderId="63" xfId="0" applyFont="1" applyFill="1" applyBorder="1" applyAlignment="1">
      <alignment horizontal="center" vertical="center"/>
    </xf>
    <xf numFmtId="0" fontId="20" fillId="0" borderId="63" xfId="0" applyFont="1" applyFill="1" applyBorder="1" applyAlignment="1">
      <alignment vertical="center" wrapText="1"/>
    </xf>
    <xf numFmtId="44" fontId="2" fillId="0" borderId="63" xfId="3" applyNumberFormat="1" applyFont="1" applyFill="1" applyBorder="1" applyAlignment="1">
      <alignment horizontal="justify" vertical="center" wrapText="1"/>
    </xf>
    <xf numFmtId="0" fontId="2" fillId="0" borderId="63" xfId="0" applyFont="1" applyBorder="1" applyAlignment="1">
      <alignment horizontal="center" vertical="center" wrapText="1"/>
    </xf>
    <xf numFmtId="3" fontId="2" fillId="0" borderId="63" xfId="0" applyNumberFormat="1" applyFont="1" applyBorder="1" applyAlignment="1">
      <alignment horizontal="center" vertical="center"/>
    </xf>
    <xf numFmtId="41" fontId="2" fillId="0" borderId="63" xfId="0" applyNumberFormat="1" applyFont="1" applyFill="1" applyBorder="1" applyAlignment="1">
      <alignment horizontal="center" vertical="center" wrapText="1"/>
    </xf>
    <xf numFmtId="0" fontId="2" fillId="4" borderId="2" xfId="0" applyFont="1" applyFill="1" applyBorder="1" applyAlignment="1">
      <alignment horizontal="center" vertical="center"/>
    </xf>
    <xf numFmtId="10" fontId="2" fillId="0" borderId="2" xfId="4" applyNumberFormat="1" applyFont="1" applyFill="1" applyBorder="1" applyAlignment="1">
      <alignment horizontal="center" vertical="center"/>
    </xf>
    <xf numFmtId="44" fontId="2" fillId="0" borderId="2" xfId="3" applyNumberFormat="1" applyFont="1" applyFill="1" applyBorder="1" applyAlignment="1">
      <alignment horizontal="justify" vertical="center" wrapText="1"/>
    </xf>
    <xf numFmtId="0" fontId="2" fillId="0" borderId="2" xfId="0" applyFont="1" applyBorder="1" applyAlignment="1">
      <alignment horizontal="center" vertical="center" wrapText="1"/>
    </xf>
    <xf numFmtId="3" fontId="2" fillId="0" borderId="2" xfId="0" applyNumberFormat="1" applyFont="1" applyBorder="1" applyAlignment="1">
      <alignment horizontal="center" vertical="center"/>
    </xf>
    <xf numFmtId="41" fontId="2" fillId="0" borderId="2" xfId="0" applyNumberFormat="1" applyFont="1" applyFill="1" applyBorder="1" applyAlignment="1">
      <alignment horizontal="center" vertical="center" wrapText="1"/>
    </xf>
    <xf numFmtId="49" fontId="2" fillId="0" borderId="29" xfId="0" applyNumberFormat="1" applyFont="1" applyBorder="1" applyAlignment="1">
      <alignment horizontal="center"/>
    </xf>
    <xf numFmtId="167" fontId="2" fillId="0" borderId="29" xfId="3" applyNumberFormat="1" applyFont="1" applyBorder="1"/>
    <xf numFmtId="10" fontId="2" fillId="0" borderId="29" xfId="4" applyNumberFormat="1" applyFont="1" applyBorder="1" applyAlignment="1">
      <alignment horizontal="center"/>
    </xf>
    <xf numFmtId="10" fontId="2" fillId="0" borderId="29" xfId="0" applyNumberFormat="1" applyFont="1" applyBorder="1" applyAlignment="1">
      <alignment horizontal="center"/>
    </xf>
    <xf numFmtId="4" fontId="2" fillId="0" borderId="29" xfId="0" applyNumberFormat="1" applyFont="1" applyBorder="1" applyAlignment="1">
      <alignment horizontal="right"/>
    </xf>
    <xf numFmtId="168" fontId="2" fillId="0" borderId="29" xfId="0" applyNumberFormat="1" applyFont="1" applyBorder="1" applyAlignment="1">
      <alignment horizontal="center"/>
    </xf>
    <xf numFmtId="10" fontId="2" fillId="0" borderId="27" xfId="0" applyNumberFormat="1" applyFont="1" applyFill="1" applyBorder="1" applyAlignment="1">
      <alignment horizontal="center" vertical="center"/>
    </xf>
    <xf numFmtId="0" fontId="18" fillId="0" borderId="62" xfId="0" applyFont="1" applyFill="1" applyBorder="1" applyAlignment="1">
      <alignment horizontal="center" vertical="center" wrapText="1"/>
    </xf>
    <xf numFmtId="4" fontId="2" fillId="0" borderId="62" xfId="0" applyNumberFormat="1" applyFont="1" applyFill="1" applyBorder="1" applyAlignment="1">
      <alignment horizontal="center" vertical="center"/>
    </xf>
    <xf numFmtId="10" fontId="2" fillId="0" borderId="62" xfId="0" applyNumberFormat="1" applyFont="1" applyFill="1" applyBorder="1" applyAlignment="1">
      <alignment horizontal="center" vertical="center"/>
    </xf>
    <xf numFmtId="0" fontId="2" fillId="0" borderId="62" xfId="0" applyFont="1" applyFill="1" applyBorder="1" applyAlignment="1">
      <alignment horizontal="center" vertical="center"/>
    </xf>
    <xf numFmtId="0" fontId="2" fillId="0" borderId="62" xfId="0" applyNumberFormat="1" applyFont="1" applyFill="1" applyBorder="1" applyAlignment="1">
      <alignment horizontal="center" vertical="center"/>
    </xf>
    <xf numFmtId="0" fontId="2" fillId="0" borderId="29" xfId="0" applyFont="1" applyFill="1" applyBorder="1" applyAlignment="1">
      <alignment horizontal="center"/>
    </xf>
    <xf numFmtId="49" fontId="2" fillId="0" borderId="29" xfId="0" applyNumberFormat="1" applyFont="1" applyFill="1" applyBorder="1" applyAlignment="1">
      <alignment horizontal="center"/>
    </xf>
    <xf numFmtId="0" fontId="2" fillId="0" borderId="29" xfId="0" applyFont="1" applyFill="1" applyBorder="1" applyAlignment="1"/>
    <xf numFmtId="44" fontId="3" fillId="0" borderId="29" xfId="3" applyFont="1" applyFill="1" applyBorder="1"/>
    <xf numFmtId="41" fontId="2" fillId="0" borderId="29" xfId="3" applyNumberFormat="1" applyFont="1" applyBorder="1"/>
    <xf numFmtId="41" fontId="2" fillId="0" borderId="29" xfId="3" applyNumberFormat="1" applyFont="1" applyFill="1" applyBorder="1"/>
    <xf numFmtId="4" fontId="2" fillId="0" borderId="29" xfId="0" applyNumberFormat="1" applyFont="1" applyBorder="1" applyAlignment="1">
      <alignment horizontal="center"/>
    </xf>
    <xf numFmtId="0" fontId="2" fillId="0" borderId="29" xfId="0" applyNumberFormat="1" applyFont="1" applyBorder="1" applyAlignment="1">
      <alignment horizontal="center"/>
    </xf>
    <xf numFmtId="0" fontId="2" fillId="0" borderId="27" xfId="0"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Font="1" applyFill="1" applyBorder="1" applyAlignment="1"/>
    <xf numFmtId="44" fontId="3" fillId="0" borderId="27" xfId="3" applyFont="1" applyFill="1" applyBorder="1"/>
    <xf numFmtId="10" fontId="2" fillId="0" borderId="27" xfId="4" applyNumberFormat="1" applyFont="1" applyBorder="1" applyAlignment="1">
      <alignment horizontal="center"/>
    </xf>
    <xf numFmtId="41" fontId="2" fillId="0" borderId="27" xfId="3" applyNumberFormat="1" applyFont="1" applyBorder="1"/>
    <xf numFmtId="41" fontId="2" fillId="0" borderId="27" xfId="3" applyNumberFormat="1" applyFont="1" applyFill="1" applyBorder="1"/>
    <xf numFmtId="10" fontId="2" fillId="0" borderId="27" xfId="0" applyNumberFormat="1" applyFont="1" applyBorder="1" applyAlignment="1">
      <alignment horizontal="center"/>
    </xf>
    <xf numFmtId="4" fontId="2" fillId="0" borderId="27" xfId="0" applyNumberFormat="1" applyFont="1" applyBorder="1" applyAlignment="1">
      <alignment horizontal="center"/>
    </xf>
    <xf numFmtId="0" fontId="2" fillId="0" borderId="27" xfId="0" applyNumberFormat="1" applyFont="1" applyBorder="1" applyAlignment="1">
      <alignment horizontal="center"/>
    </xf>
    <xf numFmtId="0" fontId="2" fillId="0" borderId="27" xfId="0" applyFont="1" applyFill="1" applyBorder="1" applyAlignment="1">
      <alignment vertical="center"/>
    </xf>
    <xf numFmtId="44" fontId="2" fillId="0" borderId="27" xfId="3" applyFont="1" applyFill="1" applyBorder="1" applyAlignment="1">
      <alignment vertical="center"/>
    </xf>
    <xf numFmtId="10" fontId="2" fillId="0" borderId="27" xfId="4" applyNumberFormat="1" applyFont="1" applyBorder="1" applyAlignment="1">
      <alignment horizontal="center" vertical="center"/>
    </xf>
    <xf numFmtId="10" fontId="2" fillId="0" borderId="27"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27" xfId="0" applyFont="1" applyBorder="1" applyAlignment="1">
      <alignment horizontal="left" vertical="center"/>
    </xf>
    <xf numFmtId="44" fontId="3" fillId="0" borderId="27" xfId="3" applyNumberFormat="1" applyFont="1" applyFill="1" applyBorder="1" applyAlignment="1">
      <alignment vertical="center"/>
    </xf>
    <xf numFmtId="2" fontId="2" fillId="0" borderId="27" xfId="0" applyNumberFormat="1" applyFont="1" applyBorder="1" applyAlignment="1">
      <alignment horizontal="center" vertical="center"/>
    </xf>
    <xf numFmtId="0" fontId="2" fillId="0" borderId="2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49" fontId="2" fillId="0" borderId="42" xfId="0" applyNumberFormat="1" applyFont="1" applyBorder="1" applyAlignment="1">
      <alignment horizontal="center" vertical="center"/>
    </xf>
    <xf numFmtId="0" fontId="2" fillId="0" borderId="42" xfId="0" applyFont="1" applyBorder="1" applyAlignment="1">
      <alignment horizontal="left" vertical="center"/>
    </xf>
    <xf numFmtId="44" fontId="3" fillId="0" borderId="42" xfId="3" applyNumberFormat="1" applyFont="1" applyFill="1" applyBorder="1" applyAlignment="1">
      <alignment vertical="center"/>
    </xf>
    <xf numFmtId="10" fontId="2" fillId="0" borderId="42" xfId="0" applyNumberFormat="1" applyFont="1" applyBorder="1" applyAlignment="1">
      <alignment horizontal="center" vertical="center"/>
    </xf>
    <xf numFmtId="0" fontId="2" fillId="0" borderId="42" xfId="0" applyNumberFormat="1" applyFont="1" applyBorder="1" applyAlignment="1">
      <alignment horizontal="center" vertical="center"/>
    </xf>
    <xf numFmtId="44" fontId="3" fillId="2" borderId="2" xfId="0" applyNumberFormat="1" applyFont="1" applyFill="1" applyBorder="1"/>
    <xf numFmtId="0" fontId="18" fillId="0" borderId="63" xfId="0" applyFont="1" applyFill="1" applyBorder="1" applyAlignment="1">
      <alignment horizontal="center" vertical="center" wrapText="1"/>
    </xf>
    <xf numFmtId="10" fontId="2" fillId="0" borderId="63" xfId="4" applyNumberFormat="1" applyFont="1" applyFill="1" applyBorder="1" applyAlignment="1">
      <alignment horizontal="center" vertical="center"/>
    </xf>
    <xf numFmtId="172" fontId="2" fillId="0" borderId="63" xfId="0" applyNumberFormat="1" applyFont="1" applyFill="1" applyBorder="1" applyAlignment="1">
      <alignment horizontal="center" vertical="center" wrapText="1"/>
    </xf>
    <xf numFmtId="172" fontId="2" fillId="0" borderId="62" xfId="0" applyNumberFormat="1" applyFont="1" applyFill="1" applyBorder="1" applyAlignment="1">
      <alignment horizontal="center" vertical="center" wrapText="1"/>
    </xf>
    <xf numFmtId="3" fontId="2" fillId="0" borderId="62" xfId="0" applyNumberFormat="1" applyFont="1" applyFill="1" applyBorder="1" applyAlignment="1">
      <alignment horizontal="center" vertical="center" wrapText="1"/>
    </xf>
    <xf numFmtId="41" fontId="2" fillId="0" borderId="62" xfId="0" applyNumberFormat="1" applyFont="1" applyFill="1" applyBorder="1" applyAlignment="1">
      <alignment horizontal="center" vertical="center" wrapText="1"/>
    </xf>
    <xf numFmtId="0" fontId="3" fillId="0" borderId="63" xfId="0" applyFont="1" applyFill="1" applyBorder="1" applyAlignment="1">
      <alignment horizontal="center" vertical="center"/>
    </xf>
    <xf numFmtId="0" fontId="2" fillId="0" borderId="64" xfId="0" applyFont="1" applyBorder="1" applyAlignment="1">
      <alignment vertical="center"/>
    </xf>
    <xf numFmtId="0" fontId="2" fillId="0" borderId="63" xfId="0" applyFont="1" applyBorder="1" applyAlignment="1">
      <alignment horizontal="center" vertical="center"/>
    </xf>
    <xf numFmtId="49" fontId="2" fillId="0" borderId="63" xfId="0" applyNumberFormat="1" applyFont="1" applyBorder="1" applyAlignment="1">
      <alignment horizontal="center" vertical="center"/>
    </xf>
    <xf numFmtId="0" fontId="2" fillId="0" borderId="63" xfId="0" applyFont="1" applyFill="1" applyBorder="1" applyAlignment="1"/>
    <xf numFmtId="44" fontId="3" fillId="0" borderId="63" xfId="3" applyFont="1" applyFill="1" applyBorder="1"/>
    <xf numFmtId="10" fontId="2" fillId="0" borderId="63" xfId="4" applyNumberFormat="1" applyFont="1" applyBorder="1" applyAlignment="1">
      <alignment horizontal="center"/>
    </xf>
    <xf numFmtId="41" fontId="2" fillId="0" borderId="63" xfId="3" applyNumberFormat="1" applyFont="1" applyBorder="1"/>
    <xf numFmtId="41" fontId="2" fillId="0" borderId="63" xfId="3" applyNumberFormat="1" applyFont="1" applyFill="1" applyBorder="1"/>
    <xf numFmtId="44" fontId="2" fillId="0" borderId="63" xfId="3" applyFont="1" applyFill="1" applyBorder="1" applyAlignment="1">
      <alignment vertical="center"/>
    </xf>
    <xf numFmtId="4" fontId="2" fillId="0" borderId="63" xfId="0" applyNumberFormat="1" applyFont="1" applyBorder="1" applyAlignment="1">
      <alignment horizontal="right" vertical="center"/>
    </xf>
    <xf numFmtId="10" fontId="2" fillId="0" borderId="63"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2" fillId="0" borderId="63" xfId="0" applyFont="1" applyFill="1" applyBorder="1" applyAlignment="1">
      <alignment horizontal="right" vertical="center"/>
    </xf>
    <xf numFmtId="0" fontId="2" fillId="0" borderId="63" xfId="0" applyFont="1" applyFill="1" applyBorder="1" applyAlignment="1">
      <alignment horizontal="center" vertical="center"/>
    </xf>
    <xf numFmtId="0" fontId="2" fillId="0" borderId="63" xfId="0" applyFont="1" applyFill="1" applyBorder="1" applyAlignment="1">
      <alignment vertical="center"/>
    </xf>
    <xf numFmtId="10" fontId="2" fillId="0" borderId="63" xfId="4" applyNumberFormat="1" applyFont="1" applyBorder="1" applyAlignment="1">
      <alignment horizontal="center" vertical="center"/>
    </xf>
    <xf numFmtId="10" fontId="2" fillId="0" borderId="63" xfId="0" applyNumberFormat="1" applyFont="1" applyFill="1" applyBorder="1" applyAlignment="1">
      <alignment horizontal="center" vertical="center"/>
    </xf>
    <xf numFmtId="0" fontId="2" fillId="0" borderId="62" xfId="0" applyFont="1" applyBorder="1" applyAlignment="1">
      <alignment horizontal="center" vertical="center"/>
    </xf>
    <xf numFmtId="49" fontId="2" fillId="0" borderId="62" xfId="0" applyNumberFormat="1" applyFont="1" applyFill="1" applyBorder="1" applyAlignment="1">
      <alignment horizontal="center" vertical="center"/>
    </xf>
    <xf numFmtId="0" fontId="2" fillId="0" borderId="62" xfId="0" applyFont="1" applyFill="1" applyBorder="1" applyAlignment="1">
      <alignment vertical="center"/>
    </xf>
    <xf numFmtId="44" fontId="2" fillId="0" borderId="62" xfId="3" applyFont="1" applyFill="1" applyBorder="1" applyAlignment="1">
      <alignment vertical="center"/>
    </xf>
    <xf numFmtId="10" fontId="2" fillId="0" borderId="62" xfId="4" applyNumberFormat="1" applyFont="1" applyBorder="1" applyAlignment="1">
      <alignment horizontal="center" vertical="center"/>
    </xf>
    <xf numFmtId="170" fontId="2" fillId="0" borderId="62"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3" fillId="0" borderId="0"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23" xfId="0" applyFont="1" applyFill="1" applyBorder="1" applyAlignment="1">
      <alignment horizontal="left" vertical="center" wrapText="1"/>
    </xf>
    <xf numFmtId="44" fontId="2" fillId="0" borderId="62" xfId="3" applyNumberFormat="1" applyFont="1" applyFill="1" applyBorder="1" applyAlignment="1">
      <alignment horizontal="justify" vertical="center" wrapText="1"/>
    </xf>
    <xf numFmtId="10" fontId="2" fillId="0" borderId="62" xfId="4" applyNumberFormat="1" applyFont="1" applyFill="1" applyBorder="1" applyAlignment="1">
      <alignment horizontal="center" vertical="center"/>
    </xf>
    <xf numFmtId="10" fontId="2" fillId="0" borderId="86" xfId="4" applyNumberFormat="1" applyFont="1" applyFill="1" applyBorder="1" applyAlignment="1">
      <alignment horizontal="center" vertical="center" wrapText="1"/>
    </xf>
    <xf numFmtId="44" fontId="2" fillId="0" borderId="86" xfId="3" applyFont="1" applyFill="1" applyBorder="1" applyAlignment="1">
      <alignment horizontal="justify" vertical="center" wrapText="1"/>
    </xf>
    <xf numFmtId="10" fontId="2" fillId="0" borderId="86" xfId="5" applyNumberFormat="1" applyFont="1" applyFill="1" applyBorder="1" applyAlignment="1">
      <alignment horizontal="center" vertical="center" wrapText="1"/>
    </xf>
    <xf numFmtId="0" fontId="2" fillId="0" borderId="86" xfId="0" applyFont="1" applyBorder="1" applyAlignment="1">
      <alignment horizontal="center" vertical="center"/>
    </xf>
    <xf numFmtId="0" fontId="2" fillId="0" borderId="86" xfId="0" applyFont="1" applyFill="1" applyBorder="1" applyAlignment="1">
      <alignment horizontal="center" vertical="center" wrapText="1"/>
    </xf>
    <xf numFmtId="49" fontId="2" fillId="0" borderId="86" xfId="0" applyNumberFormat="1" applyFont="1" applyFill="1" applyBorder="1" applyAlignment="1">
      <alignment horizontal="center" vertical="center" wrapText="1"/>
    </xf>
    <xf numFmtId="49" fontId="2" fillId="0" borderId="87" xfId="0" applyNumberFormat="1" applyFont="1" applyFill="1" applyBorder="1" applyAlignment="1">
      <alignment horizontal="center" vertical="center" wrapText="1"/>
    </xf>
    <xf numFmtId="10" fontId="2" fillId="0" borderId="86" xfId="0" applyNumberFormat="1" applyFont="1" applyFill="1" applyBorder="1" applyAlignment="1">
      <alignment horizontal="center" vertical="center" wrapText="1"/>
    </xf>
    <xf numFmtId="3" fontId="2" fillId="0" borderId="86"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Fill="1" applyBorder="1" applyAlignment="1">
      <alignment horizontal="center" vertical="center" wrapText="1"/>
    </xf>
    <xf numFmtId="0" fontId="22" fillId="0" borderId="82" xfId="0" applyFont="1" applyFill="1" applyBorder="1" applyAlignment="1">
      <alignment horizontal="center" vertical="center"/>
    </xf>
    <xf numFmtId="0" fontId="20" fillId="0" borderId="27" xfId="0" applyFont="1" applyFill="1" applyBorder="1" applyAlignment="1">
      <alignment horizontal="center" vertical="center" wrapText="1"/>
    </xf>
    <xf numFmtId="0" fontId="18" fillId="0" borderId="82"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44" fontId="2" fillId="0" borderId="15" xfId="3" applyFont="1" applyFill="1" applyBorder="1" applyAlignment="1">
      <alignment horizontal="justify" vertical="center" wrapText="1"/>
    </xf>
    <xf numFmtId="10" fontId="2" fillId="0" borderId="15" xfId="4" applyNumberFormat="1" applyFont="1" applyFill="1" applyBorder="1" applyAlignment="1">
      <alignment horizontal="center" vertical="center"/>
    </xf>
    <xf numFmtId="44" fontId="2" fillId="0" borderId="15" xfId="3" applyNumberFormat="1" applyFont="1" applyFill="1" applyBorder="1" applyAlignment="1">
      <alignment horizontal="justify" vertical="center" wrapText="1"/>
    </xf>
    <xf numFmtId="10" fontId="2" fillId="0" borderId="15" xfId="0" applyNumberFormat="1" applyFont="1" applyFill="1" applyBorder="1" applyAlignment="1">
      <alignment horizontal="center" vertical="center" wrapText="1"/>
    </xf>
    <xf numFmtId="41" fontId="2" fillId="0" borderId="15"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0" fontId="2" fillId="0" borderId="40" xfId="0" applyFont="1" applyFill="1" applyBorder="1" applyAlignment="1">
      <alignment horizontal="left" vertical="center" wrapText="1"/>
    </xf>
    <xf numFmtId="10" fontId="2" fillId="0" borderId="40" xfId="4" applyNumberFormat="1" applyFont="1" applyFill="1" applyBorder="1" applyAlignment="1">
      <alignment horizontal="center" vertical="center"/>
    </xf>
    <xf numFmtId="44" fontId="2" fillId="0" borderId="40" xfId="3" applyNumberFormat="1" applyFont="1" applyFill="1" applyBorder="1" applyAlignment="1">
      <alignment horizontal="justify" vertical="center" wrapText="1"/>
    </xf>
    <xf numFmtId="10" fontId="2" fillId="0" borderId="40" xfId="0" applyNumberFormat="1" applyFont="1" applyFill="1" applyBorder="1" applyAlignment="1">
      <alignment horizontal="center" vertical="center" wrapText="1"/>
    </xf>
    <xf numFmtId="41" fontId="2" fillId="0" borderId="40" xfId="0" applyNumberFormat="1" applyFont="1" applyFill="1" applyBorder="1" applyAlignment="1">
      <alignment horizontal="center" vertical="center" wrapText="1"/>
    </xf>
    <xf numFmtId="10" fontId="2" fillId="0" borderId="15" xfId="4" applyNumberFormat="1" applyFont="1" applyFill="1" applyBorder="1" applyAlignment="1">
      <alignment horizontal="center" vertical="center" wrapText="1"/>
    </xf>
    <xf numFmtId="166"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44" fontId="2" fillId="0" borderId="63" xfId="3" applyFont="1" applyFill="1" applyBorder="1" applyAlignment="1">
      <alignment horizontal="justify" vertical="center" wrapText="1"/>
    </xf>
    <xf numFmtId="10" fontId="2" fillId="0" borderId="63" xfId="4" applyNumberFormat="1"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95" xfId="0" applyFont="1" applyFill="1" applyBorder="1" applyAlignment="1">
      <alignment horizontal="center" vertical="center" wrapText="1"/>
    </xf>
    <xf numFmtId="0" fontId="22" fillId="0" borderId="63" xfId="0" applyFont="1" applyFill="1" applyBorder="1" applyAlignment="1">
      <alignment horizontal="center" vertical="center"/>
    </xf>
    <xf numFmtId="0" fontId="22" fillId="0" borderId="95" xfId="0" applyFont="1" applyFill="1" applyBorder="1" applyAlignment="1">
      <alignment horizontal="center" vertical="center"/>
    </xf>
    <xf numFmtId="49" fontId="2" fillId="0" borderId="91" xfId="0" applyNumberFormat="1" applyFont="1" applyFill="1" applyBorder="1" applyAlignment="1">
      <alignment horizontal="center" vertical="center" wrapText="1"/>
    </xf>
    <xf numFmtId="0" fontId="2" fillId="0" borderId="91" xfId="0" applyFont="1" applyFill="1" applyBorder="1" applyAlignment="1">
      <alignment horizontal="center" vertical="center" wrapText="1"/>
    </xf>
    <xf numFmtId="169" fontId="18" fillId="0" borderId="91" xfId="0" applyNumberFormat="1" applyFont="1" applyFill="1" applyBorder="1" applyAlignment="1">
      <alignment horizontal="justify" vertical="center" wrapText="1"/>
    </xf>
    <xf numFmtId="4" fontId="2" fillId="0" borderId="91" xfId="0" applyNumberFormat="1" applyFont="1" applyFill="1" applyBorder="1" applyAlignment="1">
      <alignment horizontal="center" vertical="center"/>
    </xf>
    <xf numFmtId="10" fontId="2" fillId="0" borderId="91" xfId="0" applyNumberFormat="1" applyFont="1" applyFill="1" applyBorder="1" applyAlignment="1">
      <alignment horizontal="center" vertical="center"/>
    </xf>
    <xf numFmtId="0" fontId="2" fillId="0" borderId="91" xfId="0" applyFont="1" applyFill="1" applyBorder="1" applyAlignment="1">
      <alignment horizontal="center" vertical="center"/>
    </xf>
    <xf numFmtId="10" fontId="2" fillId="0" borderId="91" xfId="0" applyNumberFormat="1" applyFont="1" applyFill="1" applyBorder="1" applyAlignment="1">
      <alignment horizontal="center" vertical="center" wrapText="1"/>
    </xf>
    <xf numFmtId="0" fontId="2" fillId="0" borderId="91" xfId="0" applyNumberFormat="1" applyFont="1" applyFill="1" applyBorder="1" applyAlignment="1">
      <alignment horizontal="center" vertical="center"/>
    </xf>
    <xf numFmtId="44" fontId="2" fillId="0" borderId="0" xfId="3" applyFont="1" applyAlignment="1">
      <alignment horizontal="center" vertical="center"/>
    </xf>
    <xf numFmtId="0" fontId="2" fillId="0" borderId="95" xfId="5" applyFont="1" applyFill="1" applyBorder="1" applyAlignment="1">
      <alignment horizontal="center" vertical="center"/>
    </xf>
    <xf numFmtId="49" fontId="2" fillId="0" borderId="95" xfId="5" applyNumberFormat="1" applyFont="1" applyFill="1" applyBorder="1" applyAlignment="1">
      <alignment horizontal="center" vertical="center" wrapText="1"/>
    </xf>
    <xf numFmtId="169" fontId="18" fillId="0" borderId="95" xfId="5" applyNumberFormat="1" applyFont="1" applyFill="1" applyBorder="1" applyAlignment="1">
      <alignment horizontal="justify" vertical="center" wrapText="1"/>
    </xf>
    <xf numFmtId="10" fontId="2" fillId="0" borderId="95" xfId="4" applyNumberFormat="1" applyFont="1" applyFill="1" applyBorder="1" applyAlignment="1">
      <alignment horizontal="center" vertical="center" wrapText="1"/>
    </xf>
    <xf numFmtId="44" fontId="2" fillId="0" borderId="95" xfId="3" applyFont="1" applyFill="1" applyBorder="1" applyAlignment="1">
      <alignment horizontal="justify" vertical="center" wrapText="1"/>
    </xf>
    <xf numFmtId="10" fontId="2" fillId="0" borderId="95" xfId="5" applyNumberFormat="1" applyFont="1" applyFill="1" applyBorder="1" applyAlignment="1">
      <alignment horizontal="center" vertical="center" wrapText="1"/>
    </xf>
    <xf numFmtId="10" fontId="2" fillId="0" borderId="91" xfId="4" applyNumberFormat="1" applyFont="1" applyFill="1" applyBorder="1" applyAlignment="1">
      <alignment horizontal="center" vertical="center" wrapText="1"/>
    </xf>
    <xf numFmtId="44" fontId="2" fillId="0" borderId="91" xfId="3" applyFont="1" applyFill="1" applyBorder="1" applyAlignment="1">
      <alignment horizontal="justify" vertical="center" wrapText="1"/>
    </xf>
    <xf numFmtId="0" fontId="2" fillId="0" borderId="95" xfId="5" applyFont="1" applyFill="1" applyBorder="1" applyAlignment="1">
      <alignment horizontal="center" vertical="center" wrapText="1"/>
    </xf>
    <xf numFmtId="44" fontId="2" fillId="0" borderId="91" xfId="3" applyNumberFormat="1" applyFont="1" applyFill="1" applyBorder="1" applyAlignment="1">
      <alignment horizontal="justify" vertical="center" wrapText="1"/>
    </xf>
    <xf numFmtId="44" fontId="2" fillId="0" borderId="95" xfId="3" applyNumberFormat="1" applyFont="1" applyFill="1" applyBorder="1" applyAlignment="1">
      <alignment horizontal="justify" vertical="center" wrapText="1"/>
    </xf>
    <xf numFmtId="4" fontId="2" fillId="0" borderId="95" xfId="5" applyNumberFormat="1" applyFont="1" applyFill="1" applyBorder="1" applyAlignment="1">
      <alignment horizontal="center" vertical="center"/>
    </xf>
    <xf numFmtId="10" fontId="2" fillId="0" borderId="95" xfId="5" applyNumberFormat="1" applyFont="1" applyFill="1" applyBorder="1" applyAlignment="1">
      <alignment horizontal="center" vertical="center"/>
    </xf>
    <xf numFmtId="0" fontId="2" fillId="0" borderId="95" xfId="5" applyNumberFormat="1" applyFont="1" applyFill="1" applyBorder="1" applyAlignment="1">
      <alignment horizontal="center" vertical="center"/>
    </xf>
    <xf numFmtId="170" fontId="2" fillId="0"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170" fontId="2" fillId="0" borderId="0" xfId="0" applyNumberFormat="1" applyFont="1" applyFill="1" applyBorder="1" applyAlignment="1">
      <alignment horizontal="center" vertical="center"/>
    </xf>
    <xf numFmtId="10"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Font="1" applyFill="1" applyBorder="1"/>
    <xf numFmtId="0" fontId="2" fillId="0" borderId="0" xfId="0" applyFont="1" applyFill="1"/>
    <xf numFmtId="0" fontId="22" fillId="0" borderId="82" xfId="5" applyFont="1" applyFill="1" applyBorder="1" applyAlignment="1">
      <alignment horizontal="center" vertical="center"/>
    </xf>
    <xf numFmtId="0" fontId="3" fillId="0" borderId="11" xfId="0" applyFont="1" applyBorder="1" applyAlignment="1"/>
    <xf numFmtId="44" fontId="2" fillId="0" borderId="56" xfId="3" applyFont="1" applyFill="1" applyBorder="1" applyAlignment="1">
      <alignment horizontal="justify" wrapText="1"/>
    </xf>
    <xf numFmtId="10" fontId="2" fillId="0" borderId="59" xfId="0" applyNumberFormat="1"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92" xfId="0" applyFont="1" applyFill="1" applyBorder="1" applyAlignment="1">
      <alignment horizontal="left" vertical="center" wrapText="1"/>
    </xf>
    <xf numFmtId="0" fontId="2" fillId="0" borderId="59" xfId="0" applyFont="1" applyFill="1" applyBorder="1" applyAlignment="1">
      <alignment horizontal="left" vertical="center" wrapText="1"/>
    </xf>
    <xf numFmtId="43" fontId="1" fillId="0" borderId="0" xfId="2" applyFont="1"/>
    <xf numFmtId="10" fontId="2" fillId="0" borderId="92" xfId="0" applyNumberFormat="1" applyFont="1" applyFill="1" applyBorder="1" applyAlignment="1">
      <alignment horizontal="center" vertical="center" wrapText="1"/>
    </xf>
    <xf numFmtId="3" fontId="2" fillId="0" borderId="91" xfId="0" applyNumberFormat="1" applyFont="1" applyFill="1" applyBorder="1" applyAlignment="1">
      <alignment horizontal="center" vertical="center" wrapText="1"/>
    </xf>
    <xf numFmtId="0" fontId="2" fillId="0" borderId="95" xfId="0" applyFont="1" applyFill="1" applyBorder="1" applyAlignment="1">
      <alignment horizontal="center" vertical="center"/>
    </xf>
    <xf numFmtId="49" fontId="2" fillId="0" borderId="95" xfId="0" applyNumberFormat="1" applyFont="1" applyFill="1" applyBorder="1" applyAlignment="1">
      <alignment horizontal="center" vertical="center" wrapText="1"/>
    </xf>
    <xf numFmtId="0" fontId="18" fillId="0" borderId="95" xfId="0" applyFont="1" applyFill="1" applyBorder="1" applyAlignment="1">
      <alignment vertical="center" wrapText="1"/>
    </xf>
    <xf numFmtId="169" fontId="18" fillId="0" borderId="95" xfId="0" applyNumberFormat="1" applyFont="1" applyFill="1" applyBorder="1" applyAlignment="1">
      <alignment horizontal="justify" vertical="center" wrapText="1"/>
    </xf>
    <xf numFmtId="10" fontId="2" fillId="0" borderId="95" xfId="0" applyNumberFormat="1" applyFont="1" applyFill="1" applyBorder="1" applyAlignment="1">
      <alignment horizontal="center" vertical="center" wrapText="1"/>
    </xf>
    <xf numFmtId="0" fontId="2" fillId="0" borderId="95" xfId="0" applyFont="1" applyFill="1" applyBorder="1"/>
    <xf numFmtId="0" fontId="2" fillId="0" borderId="59" xfId="0" applyFont="1" applyBorder="1" applyAlignment="1">
      <alignment horizontal="left" vertical="center" wrapText="1"/>
    </xf>
    <xf numFmtId="171" fontId="20" fillId="0" borderId="82" xfId="0" applyNumberFormat="1" applyFont="1" applyFill="1" applyBorder="1" applyAlignment="1"/>
    <xf numFmtId="0" fontId="2" fillId="0" borderId="59" xfId="0" applyFont="1" applyBorder="1" applyAlignment="1">
      <alignment horizontal="center" vertical="center" wrapText="1"/>
    </xf>
    <xf numFmtId="44" fontId="2" fillId="0" borderId="63" xfId="3" applyFont="1" applyFill="1" applyBorder="1" applyAlignment="1">
      <alignment horizontal="center" vertical="center" wrapText="1"/>
    </xf>
    <xf numFmtId="43" fontId="1" fillId="0" borderId="0" xfId="2" applyFont="1" applyFill="1"/>
    <xf numFmtId="44" fontId="1" fillId="0" borderId="0" xfId="0" applyNumberFormat="1" applyFont="1" applyFill="1"/>
    <xf numFmtId="44" fontId="2" fillId="0" borderId="0" xfId="0" applyNumberFormat="1" applyFont="1" applyFill="1"/>
    <xf numFmtId="0" fontId="2" fillId="0" borderId="23" xfId="0" applyFont="1" applyBorder="1" applyAlignment="1">
      <alignment horizontal="left" vertical="center" wrapText="1"/>
    </xf>
    <xf numFmtId="0" fontId="2" fillId="0" borderId="63" xfId="0" applyFont="1" applyFill="1" applyBorder="1" applyAlignment="1">
      <alignment horizontal="left" vertical="center" wrapText="1"/>
    </xf>
    <xf numFmtId="44" fontId="2" fillId="0" borderId="101" xfId="3" applyNumberFormat="1" applyFont="1" applyFill="1" applyBorder="1" applyAlignment="1">
      <alignment horizontal="justify" vertical="center" wrapText="1"/>
    </xf>
    <xf numFmtId="44" fontId="2" fillId="0" borderId="16" xfId="3" applyFont="1" applyFill="1" applyBorder="1" applyAlignment="1">
      <alignment horizontal="justify" vertical="center" wrapText="1"/>
    </xf>
    <xf numFmtId="44" fontId="2" fillId="0" borderId="16" xfId="3" applyNumberFormat="1" applyFont="1" applyFill="1" applyBorder="1" applyAlignment="1">
      <alignment horizontal="justify" vertical="center" wrapText="1"/>
    </xf>
    <xf numFmtId="49" fontId="2" fillId="0" borderId="101" xfId="0" applyNumberFormat="1" applyFont="1" applyFill="1" applyBorder="1" applyAlignment="1">
      <alignment horizontal="center" vertical="center" wrapText="1"/>
    </xf>
    <xf numFmtId="0" fontId="2" fillId="0" borderId="101" xfId="0" applyFont="1" applyFill="1" applyBorder="1" applyAlignment="1">
      <alignment horizontal="left" vertical="center" wrapText="1"/>
    </xf>
    <xf numFmtId="10" fontId="2" fillId="0" borderId="101" xfId="4" applyNumberFormat="1" applyFont="1" applyFill="1" applyBorder="1" applyAlignment="1">
      <alignment horizontal="center" vertical="center" wrapText="1"/>
    </xf>
    <xf numFmtId="0" fontId="2" fillId="0" borderId="95" xfId="0" applyFont="1" applyFill="1" applyBorder="1" applyAlignment="1">
      <alignment horizontal="center" vertical="center" wrapText="1"/>
    </xf>
    <xf numFmtId="3" fontId="2" fillId="0" borderId="95" xfId="0" applyNumberFormat="1" applyFont="1" applyFill="1" applyBorder="1" applyAlignment="1">
      <alignment horizontal="center" vertical="center" wrapText="1"/>
    </xf>
    <xf numFmtId="10" fontId="2" fillId="0" borderId="101" xfId="0" applyNumberFormat="1" applyFont="1" applyFill="1" applyBorder="1" applyAlignment="1">
      <alignment horizontal="center" vertical="center" wrapText="1"/>
    </xf>
    <xf numFmtId="3" fontId="2" fillId="0" borderId="101" xfId="0" applyNumberFormat="1" applyFont="1" applyFill="1" applyBorder="1" applyAlignment="1">
      <alignment horizontal="center" vertical="center" wrapText="1"/>
    </xf>
    <xf numFmtId="166" fontId="2" fillId="0" borderId="101" xfId="0" applyNumberFormat="1" applyFont="1" applyFill="1" applyBorder="1" applyAlignment="1">
      <alignment horizontal="center" vertical="center" wrapText="1"/>
    </xf>
    <xf numFmtId="0" fontId="2" fillId="0" borderId="101"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2" fillId="0" borderId="0" xfId="0" applyFont="1" applyAlignment="1"/>
    <xf numFmtId="0" fontId="6" fillId="0" borderId="29" xfId="0" applyFont="1" applyFill="1" applyBorder="1" applyAlignment="1">
      <alignment horizontal="center"/>
    </xf>
    <xf numFmtId="49" fontId="2" fillId="4" borderId="63" xfId="0" applyNumberFormat="1" applyFont="1" applyFill="1" applyBorder="1" applyAlignment="1">
      <alignment horizontal="center" vertical="center" wrapText="1"/>
    </xf>
    <xf numFmtId="49" fontId="2" fillId="4" borderId="95" xfId="0" applyNumberFormat="1" applyFont="1" applyFill="1" applyBorder="1" applyAlignment="1">
      <alignment horizontal="center" vertical="center" wrapText="1"/>
    </xf>
    <xf numFmtId="0" fontId="2" fillId="4" borderId="95" xfId="0" applyFont="1" applyFill="1" applyBorder="1" applyAlignment="1">
      <alignment horizontal="center" vertical="center"/>
    </xf>
    <xf numFmtId="49" fontId="2" fillId="0" borderId="63" xfId="0" applyNumberFormat="1" applyFont="1" applyFill="1" applyBorder="1" applyAlignment="1">
      <alignment horizontal="center" vertical="center"/>
    </xf>
    <xf numFmtId="49" fontId="2" fillId="0" borderId="95" xfId="0" applyNumberFormat="1" applyFont="1" applyFill="1" applyBorder="1" applyAlignment="1">
      <alignment horizontal="center" vertical="center"/>
    </xf>
    <xf numFmtId="0" fontId="2" fillId="0" borderId="95" xfId="0" applyFont="1" applyFill="1" applyBorder="1" applyAlignment="1">
      <alignment horizontal="left" vertical="center" wrapText="1"/>
    </xf>
    <xf numFmtId="44" fontId="2" fillId="0" borderId="63" xfId="3" applyFont="1" applyFill="1" applyBorder="1" applyAlignment="1" applyProtection="1">
      <alignment vertical="center" wrapText="1"/>
      <protection locked="0"/>
    </xf>
    <xf numFmtId="44" fontId="2" fillId="4" borderId="63" xfId="3" applyFont="1" applyFill="1" applyBorder="1" applyAlignment="1" applyProtection="1">
      <alignment vertical="center" wrapText="1"/>
      <protection locked="0"/>
    </xf>
    <xf numFmtId="44" fontId="2" fillId="4" borderId="95" xfId="3" applyFont="1" applyFill="1" applyBorder="1" applyAlignment="1" applyProtection="1">
      <alignment vertical="center" wrapText="1"/>
      <protection locked="0"/>
    </xf>
    <xf numFmtId="10" fontId="2" fillId="0" borderId="95" xfId="4" applyNumberFormat="1" applyFont="1" applyFill="1" applyBorder="1" applyAlignment="1">
      <alignment horizontal="center" vertical="center"/>
    </xf>
    <xf numFmtId="44" fontId="2" fillId="0" borderId="95" xfId="3" applyFont="1" applyFill="1" applyBorder="1" applyAlignment="1">
      <alignment vertical="center"/>
    </xf>
    <xf numFmtId="43" fontId="6" fillId="0" borderId="29" xfId="0" applyNumberFormat="1" applyFont="1" applyBorder="1"/>
    <xf numFmtId="44" fontId="2" fillId="4" borderId="63" xfId="3" applyFont="1" applyFill="1" applyBorder="1" applyAlignment="1">
      <alignment vertical="center"/>
    </xf>
    <xf numFmtId="44" fontId="2" fillId="4" borderId="95" xfId="3" applyFont="1" applyFill="1" applyBorder="1" applyAlignment="1">
      <alignment vertical="center"/>
    </xf>
    <xf numFmtId="4" fontId="6" fillId="0" borderId="29" xfId="0" applyNumberFormat="1" applyFont="1" applyBorder="1" applyAlignment="1">
      <alignment horizontal="right"/>
    </xf>
    <xf numFmtId="10" fontId="2" fillId="4" borderId="63" xfId="0" applyNumberFormat="1" applyFont="1" applyFill="1" applyBorder="1" applyAlignment="1">
      <alignment horizontal="center" vertical="center" wrapText="1"/>
    </xf>
    <xf numFmtId="10" fontId="2" fillId="4" borderId="95" xfId="0" applyNumberFormat="1" applyFont="1" applyFill="1" applyBorder="1" applyAlignment="1">
      <alignment horizontal="center" vertical="center" wrapText="1"/>
    </xf>
    <xf numFmtId="0" fontId="2" fillId="0" borderId="63" xfId="0" applyNumberFormat="1" applyFont="1" applyFill="1" applyBorder="1" applyAlignment="1">
      <alignment horizontal="center" vertical="center"/>
    </xf>
    <xf numFmtId="168" fontId="2" fillId="4" borderId="63" xfId="0" applyNumberFormat="1" applyFont="1" applyFill="1" applyBorder="1" applyAlignment="1">
      <alignment horizontal="center" vertical="center"/>
    </xf>
    <xf numFmtId="168" fontId="2" fillId="4" borderId="95" xfId="0" applyNumberFormat="1" applyFont="1" applyFill="1" applyBorder="1" applyAlignment="1">
      <alignment horizontal="center" vertical="center"/>
    </xf>
    <xf numFmtId="0" fontId="6" fillId="0" borderId="29" xfId="0" applyNumberFormat="1" applyFont="1" applyBorder="1" applyAlignment="1">
      <alignment horizontal="center"/>
    </xf>
    <xf numFmtId="0" fontId="2" fillId="4" borderId="63" xfId="0" applyNumberFormat="1" applyFont="1" applyFill="1" applyBorder="1" applyAlignment="1">
      <alignment horizontal="center" vertical="center"/>
    </xf>
    <xf numFmtId="0" fontId="2" fillId="4" borderId="95" xfId="0" applyNumberFormat="1" applyFont="1" applyFill="1" applyBorder="1" applyAlignment="1">
      <alignment horizontal="center" vertical="center"/>
    </xf>
    <xf numFmtId="0" fontId="2" fillId="0" borderId="0" xfId="0" applyFont="1" applyAlignment="1">
      <alignment vertical="center"/>
    </xf>
    <xf numFmtId="0" fontId="23" fillId="0" borderId="82" xfId="0" applyFont="1" applyFill="1" applyBorder="1" applyAlignment="1">
      <alignment horizontal="center"/>
    </xf>
    <xf numFmtId="0" fontId="23" fillId="0" borderId="99" xfId="0" applyFont="1" applyFill="1" applyBorder="1" applyAlignment="1">
      <alignment horizontal="center"/>
    </xf>
    <xf numFmtId="0" fontId="23" fillId="0" borderId="63" xfId="0" applyFont="1" applyFill="1" applyBorder="1" applyAlignment="1">
      <alignment horizontal="center" vertical="center"/>
    </xf>
    <xf numFmtId="0" fontId="23" fillId="0" borderId="95" xfId="0" applyFont="1" applyFill="1" applyBorder="1" applyAlignment="1">
      <alignment horizontal="center" vertical="center"/>
    </xf>
    <xf numFmtId="0" fontId="2" fillId="0" borderId="59" xfId="0" applyFont="1" applyFill="1" applyBorder="1" applyAlignment="1">
      <alignment horizontal="left" vertical="center" wrapText="1"/>
    </xf>
    <xf numFmtId="0" fontId="3" fillId="0" borderId="0" xfId="0" applyFont="1" applyBorder="1" applyAlignment="1">
      <alignment horizontal="left"/>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44" fontId="2" fillId="0" borderId="1" xfId="3" applyFont="1" applyFill="1" applyBorder="1" applyAlignment="1">
      <alignment horizontal="justify" vertical="center" wrapText="1"/>
    </xf>
    <xf numFmtId="10" fontId="2" fillId="0" borderId="5"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2" fillId="0" borderId="0" xfId="0" applyFont="1" applyFill="1" applyBorder="1" applyAlignment="1">
      <alignment horizontal="center" vertical="center"/>
    </xf>
    <xf numFmtId="41" fontId="2" fillId="0" borderId="1" xfId="0" applyNumberFormat="1" applyFont="1" applyFill="1" applyBorder="1" applyAlignment="1">
      <alignment horizontal="center" vertical="center" wrapText="1"/>
    </xf>
    <xf numFmtId="0" fontId="20" fillId="0" borderId="86" xfId="0" applyFont="1" applyFill="1" applyBorder="1" applyAlignment="1">
      <alignment vertical="center" wrapText="1"/>
    </xf>
    <xf numFmtId="0" fontId="20" fillId="0" borderId="2" xfId="0" applyFont="1" applyFill="1" applyBorder="1" applyAlignment="1">
      <alignment vertical="center" wrapText="1"/>
    </xf>
    <xf numFmtId="0" fontId="2" fillId="0" borderId="64" xfId="0" applyFont="1" applyBorder="1" applyAlignment="1">
      <alignment horizontal="center" vertical="center"/>
    </xf>
    <xf numFmtId="44" fontId="2" fillId="0" borderId="63" xfId="3" applyFont="1" applyFill="1" applyBorder="1"/>
    <xf numFmtId="44" fontId="2" fillId="0" borderId="63" xfId="3" applyFont="1" applyBorder="1"/>
    <xf numFmtId="44" fontId="2" fillId="0" borderId="27" xfId="3" applyFont="1" applyBorder="1" applyAlignment="1">
      <alignment vertical="center"/>
    </xf>
    <xf numFmtId="44" fontId="2" fillId="0" borderId="63" xfId="3" applyFont="1" applyBorder="1" applyAlignment="1">
      <alignment vertical="center"/>
    </xf>
    <xf numFmtId="0" fontId="3" fillId="0" borderId="91" xfId="0" applyFont="1" applyFill="1" applyBorder="1" applyAlignment="1">
      <alignment horizontal="center" vertical="center"/>
    </xf>
    <xf numFmtId="0" fontId="2" fillId="0" borderId="93" xfId="0" applyFont="1" applyBorder="1" applyAlignment="1">
      <alignment horizontal="center" vertical="center"/>
    </xf>
    <xf numFmtId="0" fontId="2" fillId="0" borderId="91" xfId="0" applyFont="1" applyBorder="1" applyAlignment="1">
      <alignment horizontal="center" vertical="center"/>
    </xf>
    <xf numFmtId="49" fontId="2" fillId="0" borderId="91" xfId="0" applyNumberFormat="1" applyFont="1" applyBorder="1" applyAlignment="1">
      <alignment horizontal="center" vertical="center"/>
    </xf>
    <xf numFmtId="0" fontId="2" fillId="0" borderId="91" xfId="0" applyFont="1" applyFill="1" applyBorder="1" applyAlignment="1"/>
    <xf numFmtId="10" fontId="2" fillId="0" borderId="91" xfId="4" applyNumberFormat="1" applyFont="1" applyBorder="1" applyAlignment="1">
      <alignment horizontal="center"/>
    </xf>
    <xf numFmtId="44" fontId="2" fillId="0" borderId="91" xfId="3" applyFont="1" applyFill="1" applyBorder="1"/>
    <xf numFmtId="41" fontId="2" fillId="0" borderId="91" xfId="3" applyNumberFormat="1" applyFont="1" applyFill="1" applyBorder="1"/>
    <xf numFmtId="44" fontId="2" fillId="0" borderId="91" xfId="3" applyFont="1" applyFill="1" applyBorder="1" applyAlignment="1">
      <alignment vertical="center"/>
    </xf>
    <xf numFmtId="4" fontId="2" fillId="0" borderId="91" xfId="0" applyNumberFormat="1" applyFont="1" applyBorder="1" applyAlignment="1">
      <alignment horizontal="right" vertical="center"/>
    </xf>
    <xf numFmtId="10" fontId="2" fillId="0" borderId="91" xfId="0" applyNumberFormat="1" applyFont="1" applyBorder="1" applyAlignment="1">
      <alignment horizontal="center" vertical="center"/>
    </xf>
    <xf numFmtId="0" fontId="2" fillId="0" borderId="91" xfId="0" applyNumberFormat="1" applyFont="1" applyBorder="1" applyAlignment="1">
      <alignment horizontal="center" vertical="center"/>
    </xf>
    <xf numFmtId="0" fontId="2" fillId="0" borderId="62" xfId="0" applyFont="1" applyFill="1" applyBorder="1" applyAlignment="1">
      <alignment horizontal="right" vertical="center"/>
    </xf>
    <xf numFmtId="0" fontId="2" fillId="0" borderId="91" xfId="0" applyFont="1" applyFill="1" applyBorder="1" applyAlignment="1">
      <alignment horizontal="right" vertical="center"/>
    </xf>
    <xf numFmtId="0" fontId="8" fillId="0" borderId="6" xfId="0" applyFont="1" applyBorder="1" applyAlignment="1">
      <alignment horizontal="center" vertical="center" wrapText="1"/>
    </xf>
    <xf numFmtId="0" fontId="8" fillId="0" borderId="77" xfId="0" applyFont="1" applyBorder="1" applyAlignment="1">
      <alignment horizontal="center" vertical="center" wrapText="1"/>
    </xf>
    <xf numFmtId="44" fontId="2" fillId="0" borderId="91" xfId="3" applyFont="1" applyBorder="1"/>
    <xf numFmtId="0" fontId="20" fillId="0" borderId="91" xfId="0" applyFont="1" applyFill="1" applyBorder="1" applyAlignment="1">
      <alignment vertical="center" wrapText="1"/>
    </xf>
    <xf numFmtId="44" fontId="8" fillId="0" borderId="91" xfId="3" applyNumberFormat="1" applyFont="1" applyFill="1" applyBorder="1" applyAlignment="1">
      <alignment vertical="center"/>
    </xf>
    <xf numFmtId="0" fontId="18" fillId="0" borderId="82" xfId="0" applyFont="1" applyBorder="1" applyAlignment="1">
      <alignment vertical="center"/>
    </xf>
    <xf numFmtId="0" fontId="18" fillId="0" borderId="100" xfId="0" applyFont="1" applyBorder="1" applyAlignment="1">
      <alignment vertical="center"/>
    </xf>
    <xf numFmtId="0" fontId="18" fillId="0" borderId="100" xfId="0" applyFont="1" applyFill="1" applyBorder="1" applyAlignment="1">
      <alignment horizontal="center" vertical="center"/>
    </xf>
    <xf numFmtId="0" fontId="18" fillId="0" borderId="95" xfId="0" applyFont="1" applyBorder="1" applyAlignment="1">
      <alignment vertical="center"/>
    </xf>
    <xf numFmtId="0" fontId="18" fillId="0" borderId="99" xfId="5" applyFont="1" applyFill="1" applyBorder="1" applyAlignment="1">
      <alignment horizontal="center" vertical="center"/>
    </xf>
    <xf numFmtId="0" fontId="2" fillId="0" borderId="2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8" fillId="0" borderId="6" xfId="0" applyFont="1" applyBorder="1" applyAlignment="1">
      <alignment horizontal="center" vertical="center" wrapText="1"/>
    </xf>
    <xf numFmtId="0" fontId="2" fillId="0" borderId="63" xfId="0" applyFont="1" applyFill="1" applyBorder="1" applyAlignment="1">
      <alignment horizontal="left" vertical="center" wrapText="1"/>
    </xf>
    <xf numFmtId="44" fontId="2" fillId="0" borderId="63" xfId="0" applyNumberFormat="1" applyFont="1" applyBorder="1" applyAlignment="1">
      <alignment vertical="center"/>
    </xf>
    <xf numFmtId="44" fontId="2" fillId="0" borderId="63" xfId="3" applyNumberFormat="1" applyFont="1" applyBorder="1" applyAlignment="1">
      <alignment vertical="center"/>
    </xf>
    <xf numFmtId="44" fontId="2" fillId="0" borderId="95" xfId="3" applyNumberFormat="1" applyFont="1" applyBorder="1" applyAlignment="1">
      <alignment vertical="center"/>
    </xf>
    <xf numFmtId="0" fontId="18" fillId="0" borderId="91" xfId="0" applyFont="1" applyFill="1" applyBorder="1" applyAlignment="1">
      <alignment horizontal="left" vertical="center" wrapText="1"/>
    </xf>
    <xf numFmtId="0" fontId="18" fillId="0" borderId="95" xfId="5" applyFont="1" applyFill="1" applyBorder="1" applyAlignment="1">
      <alignment horizontal="left" vertical="center" wrapText="1"/>
    </xf>
    <xf numFmtId="0" fontId="18" fillId="0" borderId="63" xfId="0" applyFont="1" applyFill="1" applyBorder="1" applyAlignment="1">
      <alignment horizontal="left" vertical="center" wrapText="1"/>
    </xf>
    <xf numFmtId="0" fontId="2" fillId="0" borderId="62" xfId="0" applyFont="1" applyFill="1" applyBorder="1" applyAlignment="1">
      <alignment horizontal="left" vertical="center" wrapText="1"/>
    </xf>
    <xf numFmtId="4" fontId="2" fillId="0" borderId="40"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4" fontId="2" fillId="0" borderId="27" xfId="0" applyNumberFormat="1" applyFont="1" applyFill="1" applyBorder="1" applyAlignment="1">
      <alignment horizontal="center" vertical="center" wrapText="1"/>
    </xf>
    <xf numFmtId="44" fontId="2" fillId="0" borderId="91" xfId="3" applyFont="1" applyFill="1" applyBorder="1" applyAlignment="1">
      <alignment horizontal="center" vertical="center" wrapText="1"/>
    </xf>
    <xf numFmtId="0" fontId="2" fillId="0" borderId="0" xfId="0" applyNumberFormat="1" applyFont="1" applyBorder="1" applyAlignment="1">
      <alignment horizontal="center" vertical="center"/>
    </xf>
    <xf numFmtId="0" fontId="19" fillId="0" borderId="44" xfId="0" applyNumberFormat="1" applyFont="1" applyBorder="1" applyAlignment="1">
      <alignment horizontal="center" vertical="center" wrapText="1"/>
    </xf>
    <xf numFmtId="0" fontId="19" fillId="0" borderId="45" xfId="0" applyNumberFormat="1" applyFont="1" applyBorder="1" applyAlignment="1">
      <alignment horizontal="center" vertical="center" wrapText="1"/>
    </xf>
    <xf numFmtId="0" fontId="2" fillId="0" borderId="91" xfId="3" applyNumberFormat="1" applyFont="1" applyFill="1" applyBorder="1" applyAlignment="1">
      <alignment horizontal="center" vertical="center" wrapText="1"/>
    </xf>
    <xf numFmtId="0" fontId="2" fillId="0" borderId="63" xfId="3" applyNumberFormat="1" applyFont="1" applyFill="1" applyBorder="1" applyAlignment="1">
      <alignment horizontal="center" vertical="center" wrapText="1"/>
    </xf>
    <xf numFmtId="0" fontId="2" fillId="0" borderId="95" xfId="3" applyNumberFormat="1" applyFont="1" applyFill="1" applyBorder="1" applyAlignment="1">
      <alignment horizontal="center" vertical="center" wrapText="1"/>
    </xf>
    <xf numFmtId="44" fontId="2" fillId="0" borderId="95" xfId="3" applyFont="1" applyFill="1" applyBorder="1" applyAlignment="1">
      <alignment horizontal="center" vertical="center" wrapText="1"/>
    </xf>
    <xf numFmtId="0" fontId="19" fillId="0" borderId="4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7" fillId="0" borderId="19" xfId="0" applyFont="1" applyBorder="1" applyAlignment="1">
      <alignment horizontal="center"/>
    </xf>
    <xf numFmtId="0" fontId="7" fillId="0" borderId="0" xfId="0" applyFont="1" applyAlignment="1">
      <alignment horizontal="center"/>
    </xf>
    <xf numFmtId="0" fontId="8" fillId="0" borderId="6" xfId="0" applyFont="1" applyBorder="1" applyAlignment="1">
      <alignment horizontal="center" vertical="center" wrapText="1"/>
    </xf>
    <xf numFmtId="0" fontId="4" fillId="0" borderId="0" xfId="0" applyFont="1" applyBorder="1" applyAlignment="1">
      <alignment horizontal="center"/>
    </xf>
    <xf numFmtId="0" fontId="3" fillId="0" borderId="0" xfId="0" applyFont="1" applyBorder="1" applyAlignment="1">
      <alignment horizont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0" xfId="0" applyFont="1" applyBorder="1" applyAlignment="1">
      <alignment horizontal="center"/>
    </xf>
    <xf numFmtId="0" fontId="7" fillId="0" borderId="12" xfId="0" applyFont="1" applyBorder="1" applyAlignment="1">
      <alignment horizontal="center"/>
    </xf>
    <xf numFmtId="0" fontId="14" fillId="0" borderId="0" xfId="0" applyFont="1" applyBorder="1" applyAlignment="1">
      <alignment horizontal="center"/>
    </xf>
    <xf numFmtId="0" fontId="1" fillId="0" borderId="0" xfId="0" applyFont="1" applyBorder="1" applyAlignment="1">
      <alignment horizont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2" fillId="0" borderId="87" xfId="0" applyFont="1" applyFill="1" applyBorder="1" applyAlignment="1">
      <alignment horizontal="left" vertical="center" wrapText="1"/>
    </xf>
    <xf numFmtId="0" fontId="2" fillId="0" borderId="88" xfId="0" applyFont="1" applyFill="1" applyBorder="1" applyAlignment="1">
      <alignment horizontal="left" vertical="center" wrapText="1"/>
    </xf>
    <xf numFmtId="0" fontId="2" fillId="0" borderId="8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8" fillId="0" borderId="32" xfId="0" applyFont="1" applyBorder="1" applyAlignment="1">
      <alignment horizontal="left" vertical="center"/>
    </xf>
    <xf numFmtId="0" fontId="8" fillId="0" borderId="26" xfId="0" applyFont="1" applyBorder="1" applyAlignment="1">
      <alignment horizontal="left" vertical="center"/>
    </xf>
    <xf numFmtId="0" fontId="8" fillId="0" borderId="33" xfId="0" applyFont="1" applyBorder="1" applyAlignment="1">
      <alignment horizontal="left" vertical="center"/>
    </xf>
    <xf numFmtId="0" fontId="2" fillId="0" borderId="43" xfId="0" applyFont="1" applyFill="1" applyBorder="1" applyAlignment="1">
      <alignment horizontal="left" vertical="center" wrapText="1"/>
    </xf>
    <xf numFmtId="0" fontId="8" fillId="0" borderId="32" xfId="0" applyFont="1" applyBorder="1" applyAlignment="1">
      <alignment horizontal="left" vertical="center" wrapText="1"/>
    </xf>
    <xf numFmtId="0" fontId="8" fillId="0" borderId="26" xfId="0" applyFont="1" applyBorder="1" applyAlignment="1">
      <alignment horizontal="left" vertical="center" wrapText="1"/>
    </xf>
    <xf numFmtId="0" fontId="8" fillId="0" borderId="33" xfId="0" applyFont="1" applyBorder="1" applyAlignment="1">
      <alignment horizontal="left"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92" xfId="0" applyFont="1" applyFill="1" applyBorder="1" applyAlignment="1">
      <alignment horizontal="left" vertical="center" wrapText="1"/>
    </xf>
    <xf numFmtId="0" fontId="2" fillId="0" borderId="93"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8" fillId="0" borderId="73"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5" xfId="0" applyFont="1" applyBorder="1" applyAlignment="1">
      <alignment horizontal="center"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8" xfId="0" applyFont="1" applyBorder="1" applyAlignment="1">
      <alignment horizontal="center"/>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2" fillId="0" borderId="71" xfId="0" applyFont="1" applyFill="1" applyBorder="1" applyAlignment="1">
      <alignment horizontal="left" vertical="center" wrapText="1"/>
    </xf>
    <xf numFmtId="0" fontId="2" fillId="0" borderId="9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1" fillId="0" borderId="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3" fillId="0" borderId="29" xfId="0" applyFont="1" applyBorder="1" applyAlignment="1">
      <alignment horizontal="left"/>
    </xf>
    <xf numFmtId="0" fontId="21" fillId="0" borderId="43" xfId="0" applyFont="1" applyBorder="1" applyAlignment="1">
      <alignment horizontal="left" vertical="center" wrapText="1"/>
    </xf>
    <xf numFmtId="0" fontId="21" fillId="0" borderId="35" xfId="0" applyFont="1" applyBorder="1" applyAlignment="1">
      <alignment horizontal="left" vertical="center" wrapText="1"/>
    </xf>
    <xf numFmtId="0" fontId="21" fillId="0" borderId="56" xfId="0" applyFont="1" applyBorder="1" applyAlignment="1">
      <alignment horizontal="left" vertical="center" wrapText="1"/>
    </xf>
    <xf numFmtId="0" fontId="21" fillId="0" borderId="57" xfId="0" applyFont="1" applyBorder="1" applyAlignment="1">
      <alignment horizontal="left" vertical="center" wrapText="1"/>
    </xf>
    <xf numFmtId="0" fontId="21" fillId="0" borderId="58" xfId="0" applyFont="1" applyBorder="1" applyAlignment="1">
      <alignment horizontal="left" vertical="center" wrapText="1"/>
    </xf>
    <xf numFmtId="0" fontId="21" fillId="0" borderId="59" xfId="0" applyFont="1" applyBorder="1" applyAlignment="1">
      <alignment horizontal="left" vertical="center" wrapText="1"/>
    </xf>
    <xf numFmtId="0" fontId="21" fillId="0" borderId="60" xfId="0" applyFont="1" applyBorder="1" applyAlignment="1">
      <alignment horizontal="left" vertical="center" wrapText="1"/>
    </xf>
    <xf numFmtId="0" fontId="21" fillId="0" borderId="61" xfId="0" applyFont="1" applyBorder="1" applyAlignment="1">
      <alignment horizontal="left" vertical="center" wrapText="1"/>
    </xf>
    <xf numFmtId="0" fontId="2" fillId="0" borderId="48" xfId="0" applyFont="1" applyFill="1" applyBorder="1" applyAlignment="1">
      <alignment horizontal="justify" vertical="center" wrapText="1"/>
    </xf>
    <xf numFmtId="0" fontId="2" fillId="0" borderId="49"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2" fillId="0" borderId="51" xfId="0" applyFont="1" applyFill="1" applyBorder="1" applyAlignment="1">
      <alignment horizontal="justify" vertical="center" wrapText="1"/>
    </xf>
    <xf numFmtId="0" fontId="2" fillId="0" borderId="52" xfId="0" applyFont="1" applyFill="1" applyBorder="1" applyAlignment="1">
      <alignment horizontal="justify" vertical="center" wrapText="1"/>
    </xf>
    <xf numFmtId="0" fontId="2" fillId="0" borderId="53" xfId="0" applyFont="1" applyFill="1" applyBorder="1" applyAlignment="1">
      <alignment horizontal="justify" vertical="center" wrapText="1"/>
    </xf>
    <xf numFmtId="0" fontId="6" fillId="4" borderId="0" xfId="0" applyFont="1" applyFill="1" applyBorder="1" applyAlignment="1">
      <alignment horizontal="left" vertical="center" wrapText="1"/>
    </xf>
    <xf numFmtId="0" fontId="2" fillId="0" borderId="83" xfId="0" applyFont="1" applyFill="1" applyBorder="1" applyAlignment="1">
      <alignment horizontal="justify" vertical="center" wrapText="1"/>
    </xf>
    <xf numFmtId="0" fontId="2" fillId="0" borderId="84" xfId="0" applyFont="1" applyFill="1" applyBorder="1" applyAlignment="1">
      <alignment horizontal="justify" vertical="center" wrapText="1"/>
    </xf>
    <xf numFmtId="0" fontId="2" fillId="0" borderId="85" xfId="0" applyFont="1" applyFill="1" applyBorder="1" applyAlignment="1">
      <alignment horizontal="justify" vertical="center" wrapText="1"/>
    </xf>
    <xf numFmtId="0" fontId="2" fillId="0" borderId="96" xfId="0" applyFont="1" applyFill="1" applyBorder="1" applyAlignment="1">
      <alignment horizontal="left" vertical="center" wrapText="1"/>
    </xf>
    <xf numFmtId="0" fontId="2" fillId="0" borderId="97" xfId="0" applyFont="1" applyFill="1" applyBorder="1" applyAlignment="1">
      <alignment horizontal="left" vertical="center" wrapText="1"/>
    </xf>
    <xf numFmtId="0" fontId="2" fillId="0" borderId="98" xfId="0" applyFont="1" applyFill="1" applyBorder="1" applyAlignment="1">
      <alignment horizontal="left" vertical="center" wrapText="1"/>
    </xf>
    <xf numFmtId="0" fontId="2" fillId="0" borderId="27" xfId="0" applyFont="1" applyFill="1" applyBorder="1" applyAlignment="1">
      <alignment horizontal="left" vertical="center"/>
    </xf>
    <xf numFmtId="0" fontId="18"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43" xfId="0" applyFont="1" applyFill="1" applyBorder="1" applyAlignment="1">
      <alignment horizontal="left" vertical="center"/>
    </xf>
    <xf numFmtId="0" fontId="2" fillId="0" borderId="35" xfId="0" applyFont="1" applyFill="1" applyBorder="1" applyAlignment="1">
      <alignment horizontal="left" vertical="center"/>
    </xf>
    <xf numFmtId="0" fontId="8" fillId="0" borderId="29" xfId="0" applyFont="1" applyBorder="1" applyAlignment="1">
      <alignment horizontal="left" vertical="center"/>
    </xf>
    <xf numFmtId="0" fontId="3" fillId="0" borderId="29" xfId="0" applyFont="1" applyBorder="1" applyAlignment="1">
      <alignment horizontal="left" vertical="center"/>
    </xf>
    <xf numFmtId="0" fontId="7" fillId="0" borderId="21" xfId="0" applyFont="1" applyBorder="1" applyAlignment="1">
      <alignment horizontal="center"/>
    </xf>
    <xf numFmtId="0" fontId="2" fillId="0" borderId="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96" xfId="5" applyFont="1" applyFill="1" applyBorder="1" applyAlignment="1">
      <alignment horizontal="left" vertical="center" wrapText="1"/>
    </xf>
    <xf numFmtId="0" fontId="2" fillId="0" borderId="97" xfId="5" applyFont="1" applyFill="1" applyBorder="1" applyAlignment="1">
      <alignment horizontal="left" vertical="center" wrapText="1"/>
    </xf>
    <xf numFmtId="0" fontId="2" fillId="0" borderId="98" xfId="5" applyFont="1" applyFill="1" applyBorder="1" applyAlignment="1">
      <alignment horizontal="left" vertical="center" wrapText="1"/>
    </xf>
    <xf numFmtId="0" fontId="8" fillId="0" borderId="0" xfId="0" applyFont="1" applyBorder="1" applyAlignment="1">
      <alignment horizontal="left" vertical="center"/>
    </xf>
    <xf numFmtId="0" fontId="6" fillId="0" borderId="0" xfId="0" applyFont="1" applyFill="1" applyBorder="1" applyAlignment="1">
      <alignment horizontal="left" vertical="center"/>
    </xf>
    <xf numFmtId="0" fontId="2" fillId="0" borderId="27" xfId="0" applyFont="1" applyBorder="1" applyAlignment="1">
      <alignment horizontal="left" vertical="center"/>
    </xf>
    <xf numFmtId="0" fontId="8" fillId="0" borderId="0" xfId="0" applyFont="1" applyBorder="1" applyAlignment="1">
      <alignment horizontal="left"/>
    </xf>
    <xf numFmtId="0" fontId="3" fillId="0" borderId="59"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2" fillId="0" borderId="63" xfId="0" applyFont="1" applyBorder="1" applyAlignment="1">
      <alignment horizontal="left" vertical="center"/>
    </xf>
    <xf numFmtId="0" fontId="6" fillId="0" borderId="63" xfId="0" applyFont="1" applyFill="1" applyBorder="1" applyAlignment="1">
      <alignment horizontal="left" vertical="center"/>
    </xf>
    <xf numFmtId="0" fontId="3" fillId="0" borderId="23" xfId="0" applyFont="1" applyFill="1" applyBorder="1" applyAlignment="1">
      <alignment horizontal="left" vertical="center"/>
    </xf>
    <xf numFmtId="0" fontId="3" fillId="0" borderId="43" xfId="0" applyFont="1" applyFill="1" applyBorder="1" applyAlignment="1">
      <alignment horizontal="left" vertical="center"/>
    </xf>
    <xf numFmtId="0" fontId="3" fillId="0" borderId="35" xfId="0" applyFont="1" applyFill="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center" wrapText="1"/>
    </xf>
    <xf numFmtId="0" fontId="8" fillId="0" borderId="42" xfId="0" applyFont="1" applyBorder="1" applyAlignment="1">
      <alignment horizontal="justify" vertical="center" wrapText="1"/>
    </xf>
    <xf numFmtId="0" fontId="1" fillId="0" borderId="42" xfId="0" applyFont="1" applyBorder="1" applyAlignment="1">
      <alignment horizontal="justify" vertical="center" wrapText="1"/>
    </xf>
    <xf numFmtId="0" fontId="8" fillId="0" borderId="27" xfId="0" applyFont="1" applyBorder="1" applyAlignment="1">
      <alignment horizontal="left" vertical="center"/>
    </xf>
    <xf numFmtId="0" fontId="3" fillId="0" borderId="2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27" xfId="0" applyFont="1" applyBorder="1" applyAlignment="1">
      <alignment horizontal="left"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26" xfId="0" applyFont="1" applyBorder="1" applyAlignment="1">
      <alignment horizontal="left" vertical="center" wrapText="1"/>
    </xf>
    <xf numFmtId="0" fontId="7" fillId="0" borderId="33" xfId="0" applyFont="1" applyBorder="1" applyAlignment="1">
      <alignment horizontal="left" vertical="center" wrapText="1"/>
    </xf>
    <xf numFmtId="0" fontId="3" fillId="0" borderId="42"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left" wrapText="1"/>
    </xf>
    <xf numFmtId="0" fontId="8" fillId="0" borderId="42" xfId="0" applyFont="1" applyBorder="1" applyAlignment="1">
      <alignment horizontal="left" vertical="center"/>
    </xf>
    <xf numFmtId="0" fontId="8" fillId="0" borderId="2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44" fontId="8" fillId="7" borderId="0" xfId="0" applyNumberFormat="1" applyFont="1" applyFill="1" applyBorder="1"/>
    <xf numFmtId="43" fontId="1" fillId="0" borderId="0" xfId="2" applyFont="1" applyBorder="1"/>
    <xf numFmtId="44" fontId="2" fillId="0" borderId="0" xfId="0" applyNumberFormat="1" applyFont="1" applyBorder="1" applyAlignment="1">
      <alignment horizontal="center"/>
    </xf>
    <xf numFmtId="44" fontId="2" fillId="0" borderId="0" xfId="0" applyNumberFormat="1" applyFont="1" applyBorder="1"/>
    <xf numFmtId="44" fontId="13" fillId="0" borderId="0" xfId="0" applyNumberFormat="1" applyFont="1" applyBorder="1"/>
  </cellXfs>
  <cellStyles count="6">
    <cellStyle name="Euro" xfId="1"/>
    <cellStyle name="Millares" xfId="2" builtinId="3"/>
    <cellStyle name="Moneda" xfId="3" builtinId="4"/>
    <cellStyle name="Normal" xfId="0" builtinId="0"/>
    <cellStyle name="Normal 2" xfId="5"/>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59055</xdr:colOff>
      <xdr:row>1</xdr:row>
      <xdr:rowOff>22640</xdr:rowOff>
    </xdr:to>
    <xdr:pic>
      <xdr:nvPicPr>
        <xdr:cNvPr id="8" name="7 Imagen" descr="J:\LOGOTIPO MUNICIPAL.png"/>
        <xdr:cNvPicPr/>
      </xdr:nvPicPr>
      <xdr:blipFill>
        <a:blip xmlns:r="http://schemas.openxmlformats.org/officeDocument/2006/relationships" r:embed="rId1" cstate="print"/>
        <a:stretch>
          <a:fillRect/>
        </a:stretch>
      </xdr:blipFill>
      <xdr:spPr bwMode="auto">
        <a:xfrm>
          <a:off x="142875" y="171450"/>
          <a:ext cx="1304925" cy="1304924"/>
        </a:xfrm>
        <a:prstGeom prst="rect">
          <a:avLst/>
        </a:prstGeom>
        <a:noFill/>
        <a:ln>
          <a:noFill/>
        </a:ln>
      </xdr:spPr>
    </xdr:pic>
    <xdr:clientData/>
  </xdr:twoCellAnchor>
  <xdr:twoCellAnchor editAs="oneCell">
    <xdr:from>
      <xdr:col>24</xdr:col>
      <xdr:colOff>379837</xdr:colOff>
      <xdr:row>1</xdr:row>
      <xdr:rowOff>114300</xdr:rowOff>
    </xdr:from>
    <xdr:to>
      <xdr:col>26</xdr:col>
      <xdr:colOff>295275</xdr:colOff>
      <xdr:row>8</xdr:row>
      <xdr:rowOff>19050</xdr:rowOff>
    </xdr:to>
    <xdr:pic>
      <xdr:nvPicPr>
        <xdr:cNvPr id="1026"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6000837" y="266700"/>
          <a:ext cx="906037" cy="1114425"/>
        </a:xfrm>
        <a:prstGeom prst="rect">
          <a:avLst/>
        </a:prstGeom>
        <a:noFill/>
      </xdr:spPr>
    </xdr:pic>
    <xdr:clientData/>
  </xdr:twoCellAnchor>
  <xdr:twoCellAnchor editAs="oneCell">
    <xdr:from>
      <xdr:col>1</xdr:col>
      <xdr:colOff>104775</xdr:colOff>
      <xdr:row>2</xdr:row>
      <xdr:rowOff>28575</xdr:rowOff>
    </xdr:from>
    <xdr:to>
      <xdr:col>2</xdr:col>
      <xdr:colOff>657225</xdr:colOff>
      <xdr:row>7</xdr:row>
      <xdr:rowOff>66675</xdr:rowOff>
    </xdr:to>
    <xdr:pic>
      <xdr:nvPicPr>
        <xdr:cNvPr id="1027"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333375" y="342900"/>
          <a:ext cx="1133475" cy="9239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106680</xdr:colOff>
      <xdr:row>1</xdr:row>
      <xdr:rowOff>22640</xdr:rowOff>
    </xdr:to>
    <xdr:pic>
      <xdr:nvPicPr>
        <xdr:cNvPr id="15" name="14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3</xdr:col>
      <xdr:colOff>106680</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21</xdr:col>
      <xdr:colOff>427462</xdr:colOff>
      <xdr:row>2</xdr:row>
      <xdr:rowOff>0</xdr:rowOff>
    </xdr:from>
    <xdr:to>
      <xdr:col>23</xdr:col>
      <xdr:colOff>219074</xdr:colOff>
      <xdr:row>8</xdr:row>
      <xdr:rowOff>66675</xdr:rowOff>
    </xdr:to>
    <xdr:pic>
      <xdr:nvPicPr>
        <xdr:cNvPr id="11"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4914987" y="333375"/>
          <a:ext cx="906037" cy="1114425"/>
        </a:xfrm>
        <a:prstGeom prst="rect">
          <a:avLst/>
        </a:prstGeom>
        <a:noFill/>
      </xdr:spPr>
    </xdr:pic>
    <xdr:clientData/>
  </xdr:twoCellAnchor>
  <xdr:twoCellAnchor editAs="oneCell">
    <xdr:from>
      <xdr:col>1</xdr:col>
      <xdr:colOff>114300</xdr:colOff>
      <xdr:row>2</xdr:row>
      <xdr:rowOff>76200</xdr:rowOff>
    </xdr:from>
    <xdr:to>
      <xdr:col>2</xdr:col>
      <xdr:colOff>685800</xdr:colOff>
      <xdr:row>7</xdr:row>
      <xdr:rowOff>114300</xdr:rowOff>
    </xdr:to>
    <xdr:pic>
      <xdr:nvPicPr>
        <xdr:cNvPr id="12"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295275" y="409575"/>
          <a:ext cx="1133475" cy="92392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144780</xdr:colOff>
      <xdr:row>1</xdr:row>
      <xdr:rowOff>22640</xdr:rowOff>
    </xdr:to>
    <xdr:pic>
      <xdr:nvPicPr>
        <xdr:cNvPr id="27" name="26 Imagen" descr="J:\LOGOTIPO MUNICIPAL.png"/>
        <xdr:cNvPicPr/>
      </xdr:nvPicPr>
      <xdr:blipFill>
        <a:blip xmlns:r="http://schemas.openxmlformats.org/officeDocument/2006/relationships" r:embed="rId1" cstate="print"/>
        <a:stretch>
          <a:fillRect/>
        </a:stretch>
      </xdr:blipFill>
      <xdr:spPr bwMode="auto">
        <a:xfrm>
          <a:off x="209550" y="190500"/>
          <a:ext cx="1354455" cy="3590"/>
        </a:xfrm>
        <a:prstGeom prst="rect">
          <a:avLst/>
        </a:prstGeom>
        <a:noFill/>
        <a:ln>
          <a:noFill/>
        </a:ln>
      </xdr:spPr>
    </xdr:pic>
    <xdr:clientData/>
  </xdr:twoCellAnchor>
  <xdr:twoCellAnchor editAs="oneCell">
    <xdr:from>
      <xdr:col>1</xdr:col>
      <xdr:colOff>28575</xdr:colOff>
      <xdr:row>1</xdr:row>
      <xdr:rowOff>19050</xdr:rowOff>
    </xdr:from>
    <xdr:to>
      <xdr:col>3</xdr:col>
      <xdr:colOff>144780</xdr:colOff>
      <xdr:row>1</xdr:row>
      <xdr:rowOff>22640</xdr:rowOff>
    </xdr:to>
    <xdr:pic>
      <xdr:nvPicPr>
        <xdr:cNvPr id="33" name="32 Imagen" descr="J:\LOGOTIPO MUNICIPAL.png"/>
        <xdr:cNvPicPr/>
      </xdr:nvPicPr>
      <xdr:blipFill>
        <a:blip xmlns:r="http://schemas.openxmlformats.org/officeDocument/2006/relationships" r:embed="rId1" cstate="print"/>
        <a:stretch>
          <a:fillRect/>
        </a:stretch>
      </xdr:blipFill>
      <xdr:spPr bwMode="auto">
        <a:xfrm>
          <a:off x="209550" y="190500"/>
          <a:ext cx="1354455" cy="3590"/>
        </a:xfrm>
        <a:prstGeom prst="rect">
          <a:avLst/>
        </a:prstGeom>
        <a:noFill/>
        <a:ln>
          <a:noFill/>
        </a:ln>
      </xdr:spPr>
    </xdr:pic>
    <xdr:clientData/>
  </xdr:twoCellAnchor>
  <xdr:twoCellAnchor editAs="oneCell">
    <xdr:from>
      <xdr:col>20</xdr:col>
      <xdr:colOff>789412</xdr:colOff>
      <xdr:row>1</xdr:row>
      <xdr:rowOff>104775</xdr:rowOff>
    </xdr:from>
    <xdr:to>
      <xdr:col>22</xdr:col>
      <xdr:colOff>257174</xdr:colOff>
      <xdr:row>8</xdr:row>
      <xdr:rowOff>9525</xdr:rowOff>
    </xdr:to>
    <xdr:pic>
      <xdr:nvPicPr>
        <xdr:cNvPr id="11"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4257762" y="276225"/>
          <a:ext cx="906037" cy="1114425"/>
        </a:xfrm>
        <a:prstGeom prst="rect">
          <a:avLst/>
        </a:prstGeom>
        <a:noFill/>
      </xdr:spPr>
    </xdr:pic>
    <xdr:clientData/>
  </xdr:twoCellAnchor>
  <xdr:twoCellAnchor editAs="oneCell">
    <xdr:from>
      <xdr:col>1</xdr:col>
      <xdr:colOff>57150</xdr:colOff>
      <xdr:row>2</xdr:row>
      <xdr:rowOff>19050</xdr:rowOff>
    </xdr:from>
    <xdr:to>
      <xdr:col>2</xdr:col>
      <xdr:colOff>666750</xdr:colOff>
      <xdr:row>7</xdr:row>
      <xdr:rowOff>57150</xdr:rowOff>
    </xdr:to>
    <xdr:pic>
      <xdr:nvPicPr>
        <xdr:cNvPr id="12"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133350" y="352425"/>
          <a:ext cx="1133475" cy="92392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744855</xdr:colOff>
      <xdr:row>1</xdr:row>
      <xdr:rowOff>22640</xdr:rowOff>
    </xdr:to>
    <xdr:pic>
      <xdr:nvPicPr>
        <xdr:cNvPr id="15" name="14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2</xdr:col>
      <xdr:colOff>744855</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21</xdr:col>
      <xdr:colOff>608437</xdr:colOff>
      <xdr:row>1</xdr:row>
      <xdr:rowOff>104775</xdr:rowOff>
    </xdr:from>
    <xdr:to>
      <xdr:col>23</xdr:col>
      <xdr:colOff>161924</xdr:colOff>
      <xdr:row>8</xdr:row>
      <xdr:rowOff>9525</xdr:rowOff>
    </xdr:to>
    <xdr:pic>
      <xdr:nvPicPr>
        <xdr:cNvPr id="10"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4648287" y="276225"/>
          <a:ext cx="906037" cy="1114425"/>
        </a:xfrm>
        <a:prstGeom prst="rect">
          <a:avLst/>
        </a:prstGeom>
        <a:noFill/>
      </xdr:spPr>
    </xdr:pic>
    <xdr:clientData/>
  </xdr:twoCellAnchor>
  <xdr:twoCellAnchor editAs="oneCell">
    <xdr:from>
      <xdr:col>1</xdr:col>
      <xdr:colOff>133350</xdr:colOff>
      <xdr:row>2</xdr:row>
      <xdr:rowOff>123825</xdr:rowOff>
    </xdr:from>
    <xdr:to>
      <xdr:col>2</xdr:col>
      <xdr:colOff>762000</xdr:colOff>
      <xdr:row>8</xdr:row>
      <xdr:rowOff>0</xdr:rowOff>
    </xdr:to>
    <xdr:pic>
      <xdr:nvPicPr>
        <xdr:cNvPr id="11"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304800" y="457200"/>
          <a:ext cx="1133475" cy="9239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678180</xdr:colOff>
      <xdr:row>1</xdr:row>
      <xdr:rowOff>22640</xdr:rowOff>
    </xdr:to>
    <xdr:pic>
      <xdr:nvPicPr>
        <xdr:cNvPr id="7" name="6 Imagen" descr="J:\LOGOTIPO MUNICIPAL.png"/>
        <xdr:cNvPicPr/>
      </xdr:nvPicPr>
      <xdr:blipFill>
        <a:blip xmlns:r="http://schemas.openxmlformats.org/officeDocument/2006/relationships" r:embed="rId1" cstate="print"/>
        <a:stretch>
          <a:fillRect/>
        </a:stretch>
      </xdr:blipFill>
      <xdr:spPr bwMode="auto">
        <a:xfrm>
          <a:off x="200025" y="190500"/>
          <a:ext cx="1221105" cy="3590"/>
        </a:xfrm>
        <a:prstGeom prst="rect">
          <a:avLst/>
        </a:prstGeom>
        <a:noFill/>
        <a:ln>
          <a:noFill/>
        </a:ln>
      </xdr:spPr>
    </xdr:pic>
    <xdr:clientData/>
  </xdr:twoCellAnchor>
  <xdr:twoCellAnchor editAs="oneCell">
    <xdr:from>
      <xdr:col>1</xdr:col>
      <xdr:colOff>28575</xdr:colOff>
      <xdr:row>1</xdr:row>
      <xdr:rowOff>19050</xdr:rowOff>
    </xdr:from>
    <xdr:to>
      <xdr:col>2</xdr:col>
      <xdr:colOff>678180</xdr:colOff>
      <xdr:row>1</xdr:row>
      <xdr:rowOff>22640</xdr:rowOff>
    </xdr:to>
    <xdr:pic>
      <xdr:nvPicPr>
        <xdr:cNvPr id="10" name="9 Imagen" descr="J:\LOGOTIPO MUNICIPAL.png"/>
        <xdr:cNvPicPr/>
      </xdr:nvPicPr>
      <xdr:blipFill>
        <a:blip xmlns:r="http://schemas.openxmlformats.org/officeDocument/2006/relationships" r:embed="rId1" cstate="print"/>
        <a:stretch>
          <a:fillRect/>
        </a:stretch>
      </xdr:blipFill>
      <xdr:spPr bwMode="auto">
        <a:xfrm>
          <a:off x="200025" y="190500"/>
          <a:ext cx="1221105" cy="3590"/>
        </a:xfrm>
        <a:prstGeom prst="rect">
          <a:avLst/>
        </a:prstGeom>
        <a:noFill/>
        <a:ln>
          <a:noFill/>
        </a:ln>
      </xdr:spPr>
    </xdr:pic>
    <xdr:clientData/>
  </xdr:twoCellAnchor>
  <xdr:twoCellAnchor editAs="oneCell">
    <xdr:from>
      <xdr:col>18</xdr:col>
      <xdr:colOff>532237</xdr:colOff>
      <xdr:row>1</xdr:row>
      <xdr:rowOff>114300</xdr:rowOff>
    </xdr:from>
    <xdr:to>
      <xdr:col>20</xdr:col>
      <xdr:colOff>85724</xdr:colOff>
      <xdr:row>8</xdr:row>
      <xdr:rowOff>19050</xdr:rowOff>
    </xdr:to>
    <xdr:pic>
      <xdr:nvPicPr>
        <xdr:cNvPr id="11"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3962487" y="285750"/>
          <a:ext cx="906037" cy="1114425"/>
        </a:xfrm>
        <a:prstGeom prst="rect">
          <a:avLst/>
        </a:prstGeom>
        <a:noFill/>
      </xdr:spPr>
    </xdr:pic>
    <xdr:clientData/>
  </xdr:twoCellAnchor>
  <xdr:twoCellAnchor editAs="oneCell">
    <xdr:from>
      <xdr:col>1</xdr:col>
      <xdr:colOff>85725</xdr:colOff>
      <xdr:row>2</xdr:row>
      <xdr:rowOff>0</xdr:rowOff>
    </xdr:from>
    <xdr:to>
      <xdr:col>2</xdr:col>
      <xdr:colOff>647700</xdr:colOff>
      <xdr:row>7</xdr:row>
      <xdr:rowOff>38100</xdr:rowOff>
    </xdr:to>
    <xdr:pic>
      <xdr:nvPicPr>
        <xdr:cNvPr id="12"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257175" y="333375"/>
          <a:ext cx="1133475" cy="9239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78978</xdr:colOff>
      <xdr:row>1</xdr:row>
      <xdr:rowOff>150416</xdr:rowOff>
    </xdr:from>
    <xdr:to>
      <xdr:col>1</xdr:col>
      <xdr:colOff>291592</xdr:colOff>
      <xdr:row>1</xdr:row>
      <xdr:rowOff>154645</xdr:rowOff>
    </xdr:to>
    <xdr:pic>
      <xdr:nvPicPr>
        <xdr:cNvPr id="12" name="11 Imagen" descr="J:\LOGOTIPO MUNICIPAL.png"/>
        <xdr:cNvPicPr/>
      </xdr:nvPicPr>
      <xdr:blipFill>
        <a:blip xmlns:r="http://schemas.openxmlformats.org/officeDocument/2006/relationships" r:embed="rId1" cstate="print"/>
        <a:stretch>
          <a:fillRect/>
        </a:stretch>
      </xdr:blipFill>
      <xdr:spPr bwMode="auto">
        <a:xfrm>
          <a:off x="307578" y="302816"/>
          <a:ext cx="955564" cy="4229"/>
        </a:xfrm>
        <a:prstGeom prst="rect">
          <a:avLst/>
        </a:prstGeom>
        <a:noFill/>
        <a:ln>
          <a:noFill/>
        </a:ln>
      </xdr:spPr>
    </xdr:pic>
    <xdr:clientData/>
  </xdr:twoCellAnchor>
  <xdr:twoCellAnchor editAs="oneCell">
    <xdr:from>
      <xdr:col>0</xdr:col>
      <xdr:colOff>28575</xdr:colOff>
      <xdr:row>1</xdr:row>
      <xdr:rowOff>19050</xdr:rowOff>
    </xdr:from>
    <xdr:to>
      <xdr:col>1</xdr:col>
      <xdr:colOff>611505</xdr:colOff>
      <xdr:row>1</xdr:row>
      <xdr:rowOff>22640</xdr:rowOff>
    </xdr:to>
    <xdr:pic>
      <xdr:nvPicPr>
        <xdr:cNvPr id="13" name="12 Imagen" descr="J:\LOGOTIPO MUNICIPAL.png"/>
        <xdr:cNvPicPr/>
      </xdr:nvPicPr>
      <xdr:blipFill>
        <a:blip xmlns:r="http://schemas.openxmlformats.org/officeDocument/2006/relationships" r:embed="rId1" cstate="print"/>
        <a:stretch>
          <a:fillRect/>
        </a:stretch>
      </xdr:blipFill>
      <xdr:spPr bwMode="auto">
        <a:xfrm>
          <a:off x="257175" y="171450"/>
          <a:ext cx="1325880" cy="3590"/>
        </a:xfrm>
        <a:prstGeom prst="rect">
          <a:avLst/>
        </a:prstGeom>
        <a:noFill/>
        <a:ln>
          <a:noFill/>
        </a:ln>
      </xdr:spPr>
    </xdr:pic>
    <xdr:clientData/>
  </xdr:twoCellAnchor>
  <xdr:twoCellAnchor editAs="oneCell">
    <xdr:from>
      <xdr:col>25</xdr:col>
      <xdr:colOff>132187</xdr:colOff>
      <xdr:row>1</xdr:row>
      <xdr:rowOff>85725</xdr:rowOff>
    </xdr:from>
    <xdr:to>
      <xdr:col>27</xdr:col>
      <xdr:colOff>257174</xdr:colOff>
      <xdr:row>7</xdr:row>
      <xdr:rowOff>152400</xdr:rowOff>
    </xdr:to>
    <xdr:pic>
      <xdr:nvPicPr>
        <xdr:cNvPr id="9"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5286462" y="228600"/>
          <a:ext cx="906037" cy="1114425"/>
        </a:xfrm>
        <a:prstGeom prst="rect">
          <a:avLst/>
        </a:prstGeom>
        <a:noFill/>
      </xdr:spPr>
    </xdr:pic>
    <xdr:clientData/>
  </xdr:twoCellAnchor>
  <xdr:twoCellAnchor editAs="oneCell">
    <xdr:from>
      <xdr:col>0</xdr:col>
      <xdr:colOff>66675</xdr:colOff>
      <xdr:row>2</xdr:row>
      <xdr:rowOff>38100</xdr:rowOff>
    </xdr:from>
    <xdr:to>
      <xdr:col>1</xdr:col>
      <xdr:colOff>485775</xdr:colOff>
      <xdr:row>7</xdr:row>
      <xdr:rowOff>76200</xdr:rowOff>
    </xdr:to>
    <xdr:pic>
      <xdr:nvPicPr>
        <xdr:cNvPr id="10"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66675" y="342900"/>
          <a:ext cx="1133475" cy="9239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160762</xdr:colOff>
      <xdr:row>1</xdr:row>
      <xdr:rowOff>85725</xdr:rowOff>
    </xdr:from>
    <xdr:to>
      <xdr:col>28</xdr:col>
      <xdr:colOff>205407</xdr:colOff>
      <xdr:row>7</xdr:row>
      <xdr:rowOff>152400</xdr:rowOff>
    </xdr:to>
    <xdr:pic>
      <xdr:nvPicPr>
        <xdr:cNvPr id="12" name="Picture 2"/>
        <xdr:cNvPicPr>
          <a:picLocks noChangeAspect="1" noChangeArrowheads="1"/>
        </xdr:cNvPicPr>
      </xdr:nvPicPr>
      <xdr:blipFill>
        <a:blip xmlns:r="http://schemas.openxmlformats.org/officeDocument/2006/relationships" r:embed="rId1" cstate="print"/>
        <a:srcRect l="6956" t="3876" r="6087" b="6977"/>
        <a:stretch>
          <a:fillRect/>
        </a:stretch>
      </xdr:blipFill>
      <xdr:spPr bwMode="auto">
        <a:xfrm>
          <a:off x="15572212" y="228600"/>
          <a:ext cx="906037" cy="1114425"/>
        </a:xfrm>
        <a:prstGeom prst="rect">
          <a:avLst/>
        </a:prstGeom>
        <a:noFill/>
      </xdr:spPr>
    </xdr:pic>
    <xdr:clientData/>
  </xdr:twoCellAnchor>
  <xdr:twoCellAnchor editAs="oneCell">
    <xdr:from>
      <xdr:col>1</xdr:col>
      <xdr:colOff>85725</xdr:colOff>
      <xdr:row>2</xdr:row>
      <xdr:rowOff>38100</xdr:rowOff>
    </xdr:from>
    <xdr:to>
      <xdr:col>2</xdr:col>
      <xdr:colOff>438150</xdr:colOff>
      <xdr:row>7</xdr:row>
      <xdr:rowOff>76200</xdr:rowOff>
    </xdr:to>
    <xdr:pic>
      <xdr:nvPicPr>
        <xdr:cNvPr id="1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171450" y="342900"/>
          <a:ext cx="1133475" cy="9239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586867</xdr:colOff>
      <xdr:row>1</xdr:row>
      <xdr:rowOff>154645</xdr:rowOff>
    </xdr:to>
    <xdr:pic>
      <xdr:nvPicPr>
        <xdr:cNvPr id="8" name="7 Imagen" descr="J:\LOGOTIPO MUNICIPAL.png"/>
        <xdr:cNvPicPr/>
      </xdr:nvPicPr>
      <xdr:blipFill>
        <a:blip xmlns:r="http://schemas.openxmlformats.org/officeDocument/2006/relationships" r:embed="rId1" cstate="print"/>
        <a:stretch>
          <a:fillRect/>
        </a:stretch>
      </xdr:blipFill>
      <xdr:spPr bwMode="auto">
        <a:xfrm>
          <a:off x="307578" y="302816"/>
          <a:ext cx="955564" cy="4229"/>
        </a:xfrm>
        <a:prstGeom prst="rect">
          <a:avLst/>
        </a:prstGeom>
        <a:noFill/>
        <a:ln>
          <a:noFill/>
        </a:ln>
      </xdr:spPr>
    </xdr:pic>
    <xdr:clientData/>
  </xdr:twoCellAnchor>
  <xdr:twoCellAnchor editAs="oneCell">
    <xdr:from>
      <xdr:col>1</xdr:col>
      <xdr:colOff>28575</xdr:colOff>
      <xdr:row>1</xdr:row>
      <xdr:rowOff>19050</xdr:rowOff>
    </xdr:from>
    <xdr:to>
      <xdr:col>3</xdr:col>
      <xdr:colOff>192405</xdr:colOff>
      <xdr:row>1</xdr:row>
      <xdr:rowOff>22640</xdr:rowOff>
    </xdr:to>
    <xdr:pic>
      <xdr:nvPicPr>
        <xdr:cNvPr id="9" name="8 Imagen" descr="J:\LOGOTIPO MUNICIPAL.png"/>
        <xdr:cNvPicPr/>
      </xdr:nvPicPr>
      <xdr:blipFill>
        <a:blip xmlns:r="http://schemas.openxmlformats.org/officeDocument/2006/relationships" r:embed="rId1" cstate="print"/>
        <a:stretch>
          <a:fillRect/>
        </a:stretch>
      </xdr:blipFill>
      <xdr:spPr bwMode="auto">
        <a:xfrm>
          <a:off x="257175" y="171450"/>
          <a:ext cx="1325880" cy="3590"/>
        </a:xfrm>
        <a:prstGeom prst="rect">
          <a:avLst/>
        </a:prstGeom>
        <a:noFill/>
        <a:ln>
          <a:noFill/>
        </a:ln>
      </xdr:spPr>
    </xdr:pic>
    <xdr:clientData/>
  </xdr:twoCellAnchor>
  <xdr:twoCellAnchor editAs="oneCell">
    <xdr:from>
      <xdr:col>24</xdr:col>
      <xdr:colOff>179812</xdr:colOff>
      <xdr:row>1</xdr:row>
      <xdr:rowOff>76200</xdr:rowOff>
    </xdr:from>
    <xdr:to>
      <xdr:col>26</xdr:col>
      <xdr:colOff>228599</xdr:colOff>
      <xdr:row>7</xdr:row>
      <xdr:rowOff>142875</xdr:rowOff>
    </xdr:to>
    <xdr:pic>
      <xdr:nvPicPr>
        <xdr:cNvPr id="10"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4848312" y="219075"/>
          <a:ext cx="906037" cy="1114425"/>
        </a:xfrm>
        <a:prstGeom prst="rect">
          <a:avLst/>
        </a:prstGeom>
        <a:noFill/>
      </xdr:spPr>
    </xdr:pic>
    <xdr:clientData/>
  </xdr:twoCellAnchor>
  <xdr:twoCellAnchor editAs="oneCell">
    <xdr:from>
      <xdr:col>1</xdr:col>
      <xdr:colOff>57150</xdr:colOff>
      <xdr:row>1</xdr:row>
      <xdr:rowOff>142875</xdr:rowOff>
    </xdr:from>
    <xdr:to>
      <xdr:col>2</xdr:col>
      <xdr:colOff>638175</xdr:colOff>
      <xdr:row>7</xdr:row>
      <xdr:rowOff>19050</xdr:rowOff>
    </xdr:to>
    <xdr:pic>
      <xdr:nvPicPr>
        <xdr:cNvPr id="11"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228600" y="285750"/>
          <a:ext cx="1133475" cy="9239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510667</xdr:colOff>
      <xdr:row>1</xdr:row>
      <xdr:rowOff>154645</xdr:rowOff>
    </xdr:to>
    <xdr:pic>
      <xdr:nvPicPr>
        <xdr:cNvPr id="20" name="19 Imagen" descr="J:\LOGOTIPO MUNICIPAL.png"/>
        <xdr:cNvPicPr/>
      </xdr:nvPicPr>
      <xdr:blipFill>
        <a:blip xmlns:r="http://schemas.openxmlformats.org/officeDocument/2006/relationships" r:embed="rId1" cstate="print"/>
        <a:stretch>
          <a:fillRect/>
        </a:stretch>
      </xdr:blipFill>
      <xdr:spPr bwMode="auto">
        <a:xfrm>
          <a:off x="250428" y="293291"/>
          <a:ext cx="1060339" cy="4229"/>
        </a:xfrm>
        <a:prstGeom prst="rect">
          <a:avLst/>
        </a:prstGeom>
        <a:noFill/>
        <a:ln>
          <a:noFill/>
        </a:ln>
      </xdr:spPr>
    </xdr:pic>
    <xdr:clientData/>
  </xdr:twoCellAnchor>
  <xdr:twoCellAnchor editAs="oneCell">
    <xdr:from>
      <xdr:col>1</xdr:col>
      <xdr:colOff>28575</xdr:colOff>
      <xdr:row>1</xdr:row>
      <xdr:rowOff>19050</xdr:rowOff>
    </xdr:from>
    <xdr:to>
      <xdr:col>3</xdr:col>
      <xdr:colOff>116205</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200025" y="161925"/>
          <a:ext cx="1430655" cy="3590"/>
        </a:xfrm>
        <a:prstGeom prst="rect">
          <a:avLst/>
        </a:prstGeom>
        <a:noFill/>
        <a:ln>
          <a:noFill/>
        </a:ln>
      </xdr:spPr>
    </xdr:pic>
    <xdr:clientData/>
  </xdr:twoCellAnchor>
  <xdr:twoCellAnchor editAs="oneCell">
    <xdr:from>
      <xdr:col>24</xdr:col>
      <xdr:colOff>151237</xdr:colOff>
      <xdr:row>1</xdr:row>
      <xdr:rowOff>85725</xdr:rowOff>
    </xdr:from>
    <xdr:to>
      <xdr:col>26</xdr:col>
      <xdr:colOff>190499</xdr:colOff>
      <xdr:row>7</xdr:row>
      <xdr:rowOff>152400</xdr:rowOff>
    </xdr:to>
    <xdr:pic>
      <xdr:nvPicPr>
        <xdr:cNvPr id="9"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4800687" y="257175"/>
          <a:ext cx="906037" cy="1114425"/>
        </a:xfrm>
        <a:prstGeom prst="rect">
          <a:avLst/>
        </a:prstGeom>
        <a:noFill/>
      </xdr:spPr>
    </xdr:pic>
    <xdr:clientData/>
  </xdr:twoCellAnchor>
  <xdr:twoCellAnchor editAs="oneCell">
    <xdr:from>
      <xdr:col>1</xdr:col>
      <xdr:colOff>66675</xdr:colOff>
      <xdr:row>2</xdr:row>
      <xdr:rowOff>19050</xdr:rowOff>
    </xdr:from>
    <xdr:to>
      <xdr:col>2</xdr:col>
      <xdr:colOff>647700</xdr:colOff>
      <xdr:row>7</xdr:row>
      <xdr:rowOff>57150</xdr:rowOff>
    </xdr:to>
    <xdr:pic>
      <xdr:nvPicPr>
        <xdr:cNvPr id="10"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142875" y="352425"/>
          <a:ext cx="1133475" cy="9239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353314</xdr:colOff>
      <xdr:row>1</xdr:row>
      <xdr:rowOff>153807</xdr:rowOff>
    </xdr:to>
    <xdr:pic>
      <xdr:nvPicPr>
        <xdr:cNvPr id="13" name="12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670560</xdr:colOff>
      <xdr:row>1</xdr:row>
      <xdr:rowOff>21878</xdr:rowOff>
    </xdr:to>
    <xdr:pic>
      <xdr:nvPicPr>
        <xdr:cNvPr id="14" name="13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353314</xdr:colOff>
      <xdr:row>1</xdr:row>
      <xdr:rowOff>153807</xdr:rowOff>
    </xdr:to>
    <xdr:pic>
      <xdr:nvPicPr>
        <xdr:cNvPr id="19" name="18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670560</xdr:colOff>
      <xdr:row>1</xdr:row>
      <xdr:rowOff>21878</xdr:rowOff>
    </xdr:to>
    <xdr:pic>
      <xdr:nvPicPr>
        <xdr:cNvPr id="20" name="19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24</xdr:col>
      <xdr:colOff>113137</xdr:colOff>
      <xdr:row>1</xdr:row>
      <xdr:rowOff>85725</xdr:rowOff>
    </xdr:from>
    <xdr:to>
      <xdr:col>26</xdr:col>
      <xdr:colOff>161925</xdr:colOff>
      <xdr:row>7</xdr:row>
      <xdr:rowOff>152400</xdr:rowOff>
    </xdr:to>
    <xdr:pic>
      <xdr:nvPicPr>
        <xdr:cNvPr id="11"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5696037" y="257175"/>
          <a:ext cx="896513" cy="1114425"/>
        </a:xfrm>
        <a:prstGeom prst="rect">
          <a:avLst/>
        </a:prstGeom>
        <a:noFill/>
      </xdr:spPr>
    </xdr:pic>
    <xdr:clientData/>
  </xdr:twoCellAnchor>
  <xdr:twoCellAnchor editAs="oneCell">
    <xdr:from>
      <xdr:col>1</xdr:col>
      <xdr:colOff>57150</xdr:colOff>
      <xdr:row>2</xdr:row>
      <xdr:rowOff>9525</xdr:rowOff>
    </xdr:from>
    <xdr:to>
      <xdr:col>2</xdr:col>
      <xdr:colOff>504825</xdr:colOff>
      <xdr:row>7</xdr:row>
      <xdr:rowOff>47625</xdr:rowOff>
    </xdr:to>
    <xdr:pic>
      <xdr:nvPicPr>
        <xdr:cNvPr id="12"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190500" y="342900"/>
          <a:ext cx="1133475" cy="9239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615442</xdr:colOff>
      <xdr:row>1</xdr:row>
      <xdr:rowOff>154645</xdr:rowOff>
    </xdr:to>
    <xdr:pic>
      <xdr:nvPicPr>
        <xdr:cNvPr id="14" name="13 Imagen" descr="J:\LOGOTIPO MUNICIPAL.png"/>
        <xdr:cNvPicPr/>
      </xdr:nvPicPr>
      <xdr:blipFill>
        <a:blip xmlns:r="http://schemas.openxmlformats.org/officeDocument/2006/relationships" r:embed="rId1" cstate="print"/>
        <a:stretch>
          <a:fillRect/>
        </a:stretch>
      </xdr:blipFill>
      <xdr:spPr bwMode="auto">
        <a:xfrm>
          <a:off x="307578" y="321866"/>
          <a:ext cx="955564" cy="4229"/>
        </a:xfrm>
        <a:prstGeom prst="rect">
          <a:avLst/>
        </a:prstGeom>
        <a:noFill/>
        <a:ln>
          <a:noFill/>
        </a:ln>
      </xdr:spPr>
    </xdr:pic>
    <xdr:clientData/>
  </xdr:twoCellAnchor>
  <xdr:twoCellAnchor editAs="oneCell">
    <xdr:from>
      <xdr:col>1</xdr:col>
      <xdr:colOff>28575</xdr:colOff>
      <xdr:row>1</xdr:row>
      <xdr:rowOff>19050</xdr:rowOff>
    </xdr:from>
    <xdr:to>
      <xdr:col>3</xdr:col>
      <xdr:colOff>220980</xdr:colOff>
      <xdr:row>1</xdr:row>
      <xdr:rowOff>22640</xdr:rowOff>
    </xdr:to>
    <xdr:pic>
      <xdr:nvPicPr>
        <xdr:cNvPr id="15" name="14 Imagen" descr="J:\LOGOTIPO MUNICIPAL.png"/>
        <xdr:cNvPicPr/>
      </xdr:nvPicPr>
      <xdr:blipFill>
        <a:blip xmlns:r="http://schemas.openxmlformats.org/officeDocument/2006/relationships" r:embed="rId1" cstate="print"/>
        <a:stretch>
          <a:fillRect/>
        </a:stretch>
      </xdr:blipFill>
      <xdr:spPr bwMode="auto">
        <a:xfrm>
          <a:off x="257175" y="190500"/>
          <a:ext cx="1325880" cy="3590"/>
        </a:xfrm>
        <a:prstGeom prst="rect">
          <a:avLst/>
        </a:prstGeom>
        <a:noFill/>
        <a:ln>
          <a:noFill/>
        </a:ln>
      </xdr:spPr>
    </xdr:pic>
    <xdr:clientData/>
  </xdr:twoCellAnchor>
  <xdr:twoCellAnchor editAs="oneCell">
    <xdr:from>
      <xdr:col>1</xdr:col>
      <xdr:colOff>78978</xdr:colOff>
      <xdr:row>1</xdr:row>
      <xdr:rowOff>150416</xdr:rowOff>
    </xdr:from>
    <xdr:to>
      <xdr:col>2</xdr:col>
      <xdr:colOff>615442</xdr:colOff>
      <xdr:row>1</xdr:row>
      <xdr:rowOff>154645</xdr:rowOff>
    </xdr:to>
    <xdr:pic>
      <xdr:nvPicPr>
        <xdr:cNvPr id="20" name="19 Imagen" descr="J:\LOGOTIPO MUNICIPAL.png"/>
        <xdr:cNvPicPr/>
      </xdr:nvPicPr>
      <xdr:blipFill>
        <a:blip xmlns:r="http://schemas.openxmlformats.org/officeDocument/2006/relationships" r:embed="rId1" cstate="print"/>
        <a:stretch>
          <a:fillRect/>
        </a:stretch>
      </xdr:blipFill>
      <xdr:spPr bwMode="auto">
        <a:xfrm>
          <a:off x="307578" y="321866"/>
          <a:ext cx="955564" cy="4229"/>
        </a:xfrm>
        <a:prstGeom prst="rect">
          <a:avLst/>
        </a:prstGeom>
        <a:noFill/>
        <a:ln>
          <a:noFill/>
        </a:ln>
      </xdr:spPr>
    </xdr:pic>
    <xdr:clientData/>
  </xdr:twoCellAnchor>
  <xdr:twoCellAnchor editAs="oneCell">
    <xdr:from>
      <xdr:col>1</xdr:col>
      <xdr:colOff>28575</xdr:colOff>
      <xdr:row>1</xdr:row>
      <xdr:rowOff>19050</xdr:rowOff>
    </xdr:from>
    <xdr:to>
      <xdr:col>3</xdr:col>
      <xdr:colOff>220980</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257175" y="190500"/>
          <a:ext cx="1325880" cy="3590"/>
        </a:xfrm>
        <a:prstGeom prst="rect">
          <a:avLst/>
        </a:prstGeom>
        <a:noFill/>
        <a:ln>
          <a:noFill/>
        </a:ln>
      </xdr:spPr>
    </xdr:pic>
    <xdr:clientData/>
  </xdr:twoCellAnchor>
  <xdr:twoCellAnchor editAs="oneCell">
    <xdr:from>
      <xdr:col>25</xdr:col>
      <xdr:colOff>151237</xdr:colOff>
      <xdr:row>1</xdr:row>
      <xdr:rowOff>85725</xdr:rowOff>
    </xdr:from>
    <xdr:to>
      <xdr:col>27</xdr:col>
      <xdr:colOff>228599</xdr:colOff>
      <xdr:row>7</xdr:row>
      <xdr:rowOff>152400</xdr:rowOff>
    </xdr:to>
    <xdr:pic>
      <xdr:nvPicPr>
        <xdr:cNvPr id="11"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4886412" y="257175"/>
          <a:ext cx="906037" cy="1114425"/>
        </a:xfrm>
        <a:prstGeom prst="rect">
          <a:avLst/>
        </a:prstGeom>
        <a:noFill/>
      </xdr:spPr>
    </xdr:pic>
    <xdr:clientData/>
  </xdr:twoCellAnchor>
  <xdr:twoCellAnchor editAs="oneCell">
    <xdr:from>
      <xdr:col>1</xdr:col>
      <xdr:colOff>0</xdr:colOff>
      <xdr:row>2</xdr:row>
      <xdr:rowOff>76200</xdr:rowOff>
    </xdr:from>
    <xdr:to>
      <xdr:col>2</xdr:col>
      <xdr:colOff>685800</xdr:colOff>
      <xdr:row>7</xdr:row>
      <xdr:rowOff>114300</xdr:rowOff>
    </xdr:to>
    <xdr:pic>
      <xdr:nvPicPr>
        <xdr:cNvPr id="17"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76200" y="409575"/>
          <a:ext cx="1133475" cy="92392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142875</xdr:colOff>
      <xdr:row>27</xdr:row>
      <xdr:rowOff>0</xdr:rowOff>
    </xdr:from>
    <xdr:to>
      <xdr:col>7</xdr:col>
      <xdr:colOff>257175</xdr:colOff>
      <xdr:row>27</xdr:row>
      <xdr:rowOff>0</xdr:rowOff>
    </xdr:to>
    <xdr:sp macro="" textlink="">
      <xdr:nvSpPr>
        <xdr:cNvPr id="35847" name="Text Box 7"/>
        <xdr:cNvSpPr txBox="1">
          <a:spLocks noChangeArrowheads="1"/>
        </xdr:cNvSpPr>
      </xdr:nvSpPr>
      <xdr:spPr bwMode="auto">
        <a:xfrm>
          <a:off x="219075" y="8305800"/>
          <a:ext cx="42195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s-MX" sz="800" b="0" i="0" strike="noStrike">
            <a:solidFill>
              <a:srgbClr val="000000"/>
            </a:solidFill>
            <a:latin typeface="Arial"/>
            <a:cs typeface="Arial"/>
          </a:endParaRPr>
        </a:p>
        <a:p>
          <a:pPr algn="l" rtl="0">
            <a:defRPr sz="1000"/>
          </a:pPr>
          <a:r>
            <a:rPr lang="es-MX" sz="800" b="1" i="0" strike="noStrike">
              <a:solidFill>
                <a:srgbClr val="000000"/>
              </a:solidFill>
              <a:latin typeface="Arial"/>
              <a:cs typeface="Arial"/>
            </a:rPr>
            <a:t>ESTADO: QUERETARO</a:t>
          </a:r>
        </a:p>
        <a:p>
          <a:pPr algn="l" rtl="0">
            <a:defRPr sz="1000"/>
          </a:pPr>
          <a:r>
            <a:rPr lang="es-MX" sz="800" b="1" i="0" strike="noStrike">
              <a:solidFill>
                <a:srgbClr val="000000"/>
              </a:solidFill>
              <a:latin typeface="Arial"/>
              <a:cs typeface="Arial"/>
            </a:rPr>
            <a:t>FONDO DE APORTACIONES PARA LA INFRAESTRUCTURA SOCIAL</a:t>
          </a:r>
        </a:p>
        <a:p>
          <a:pPr algn="l" rtl="0">
            <a:defRPr sz="1000"/>
          </a:pPr>
          <a:r>
            <a:rPr lang="es-MX" sz="800" b="1" i="0" strike="noStrike">
              <a:solidFill>
                <a:srgbClr val="000000"/>
              </a:solidFill>
              <a:latin typeface="Arial"/>
              <a:cs typeface="Arial"/>
            </a:rPr>
            <a:t>MODALIDAD: INFRAESTRUCTURA SOCIAL MUNICIPAL</a:t>
          </a:r>
        </a:p>
        <a:p>
          <a:pPr algn="l" rtl="0">
            <a:defRPr sz="1000"/>
          </a:pPr>
          <a:r>
            <a:rPr lang="es-MX" sz="800" b="1" i="0" strike="noStrike">
              <a:solidFill>
                <a:srgbClr val="000000"/>
              </a:solidFill>
              <a:latin typeface="Arial"/>
              <a:cs typeface="Arial"/>
            </a:rPr>
            <a:t>MUNICIPIO: PINAL DE AMOLES </a:t>
          </a:r>
        </a:p>
        <a:p>
          <a:pPr algn="l" rtl="0">
            <a:defRPr sz="1000"/>
          </a:pPr>
          <a:r>
            <a:rPr lang="es-MX" sz="800" b="1" i="0" strike="noStrike">
              <a:solidFill>
                <a:srgbClr val="000000"/>
              </a:solidFill>
              <a:latin typeface="Arial"/>
              <a:cs typeface="Arial"/>
            </a:rPr>
            <a:t>ZONA PRIORITARIA:</a:t>
          </a:r>
        </a:p>
        <a:p>
          <a:pPr algn="l" rtl="0">
            <a:defRPr sz="1000"/>
          </a:pPr>
          <a:r>
            <a:rPr lang="es-MX" sz="800" b="1" i="0" strike="noStrike">
              <a:solidFill>
                <a:srgbClr val="000000"/>
              </a:solidFill>
              <a:latin typeface="Arial"/>
              <a:cs typeface="Arial"/>
            </a:rPr>
            <a:t>DEPENDENCIA NORMATIVA:</a:t>
          </a:r>
        </a:p>
      </xdr:txBody>
    </xdr:sp>
    <xdr:clientData/>
  </xdr:twoCellAnchor>
  <xdr:twoCellAnchor>
    <xdr:from>
      <xdr:col>11</xdr:col>
      <xdr:colOff>533400</xdr:colOff>
      <xdr:row>27</xdr:row>
      <xdr:rowOff>0</xdr:rowOff>
    </xdr:from>
    <xdr:to>
      <xdr:col>22</xdr:col>
      <xdr:colOff>123825</xdr:colOff>
      <xdr:row>27</xdr:row>
      <xdr:rowOff>0</xdr:rowOff>
    </xdr:to>
    <xdr:sp macro="" textlink="">
      <xdr:nvSpPr>
        <xdr:cNvPr id="35848" name="Text Box 8"/>
        <xdr:cNvSpPr txBox="1">
          <a:spLocks noChangeArrowheads="1"/>
        </xdr:cNvSpPr>
      </xdr:nvSpPr>
      <xdr:spPr bwMode="auto">
        <a:xfrm>
          <a:off x="5638800" y="8305800"/>
          <a:ext cx="65627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INSTANCIA EJECUTORA: MUNICIPIO DE PINAL DE AMOLES </a:t>
          </a:r>
        </a:p>
      </xdr:txBody>
    </xdr:sp>
    <xdr:clientData/>
  </xdr:twoCellAnchor>
  <xdr:twoCellAnchor>
    <xdr:from>
      <xdr:col>23</xdr:col>
      <xdr:colOff>609600</xdr:colOff>
      <xdr:row>27</xdr:row>
      <xdr:rowOff>0</xdr:rowOff>
    </xdr:from>
    <xdr:to>
      <xdr:col>27</xdr:col>
      <xdr:colOff>0</xdr:colOff>
      <xdr:row>27</xdr:row>
      <xdr:rowOff>0</xdr:rowOff>
    </xdr:to>
    <xdr:sp macro="" textlink="">
      <xdr:nvSpPr>
        <xdr:cNvPr id="35849" name="Text Box 9"/>
        <xdr:cNvSpPr txBox="1">
          <a:spLocks noChangeArrowheads="1"/>
        </xdr:cNvSpPr>
      </xdr:nvSpPr>
      <xdr:spPr bwMode="auto">
        <a:xfrm>
          <a:off x="13344525" y="8305800"/>
          <a:ext cx="10668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HOJA: 1  DE: 8</a:t>
          </a:r>
        </a:p>
      </xdr:txBody>
    </xdr:sp>
    <xdr:clientData/>
  </xdr:twoCellAnchor>
  <xdr:twoCellAnchor editAs="oneCell">
    <xdr:from>
      <xdr:col>1</xdr:col>
      <xdr:colOff>78978</xdr:colOff>
      <xdr:row>1</xdr:row>
      <xdr:rowOff>150416</xdr:rowOff>
    </xdr:from>
    <xdr:to>
      <xdr:col>2</xdr:col>
      <xdr:colOff>529717</xdr:colOff>
      <xdr:row>1</xdr:row>
      <xdr:rowOff>154645</xdr:rowOff>
    </xdr:to>
    <xdr:pic>
      <xdr:nvPicPr>
        <xdr:cNvPr id="17" name="16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3</xdr:col>
      <xdr:colOff>135255</xdr:colOff>
      <xdr:row>1</xdr:row>
      <xdr:rowOff>22640</xdr:rowOff>
    </xdr:to>
    <xdr:pic>
      <xdr:nvPicPr>
        <xdr:cNvPr id="18" name="17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529717</xdr:colOff>
      <xdr:row>1</xdr:row>
      <xdr:rowOff>154645</xdr:rowOff>
    </xdr:to>
    <xdr:pic>
      <xdr:nvPicPr>
        <xdr:cNvPr id="23" name="22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3</xdr:col>
      <xdr:colOff>135255</xdr:colOff>
      <xdr:row>1</xdr:row>
      <xdr:rowOff>22640</xdr:rowOff>
    </xdr:to>
    <xdr:pic>
      <xdr:nvPicPr>
        <xdr:cNvPr id="24" name="23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24</xdr:col>
      <xdr:colOff>113137</xdr:colOff>
      <xdr:row>1</xdr:row>
      <xdr:rowOff>76200</xdr:rowOff>
    </xdr:from>
    <xdr:to>
      <xdr:col>26</xdr:col>
      <xdr:colOff>152399</xdr:colOff>
      <xdr:row>7</xdr:row>
      <xdr:rowOff>142875</xdr:rowOff>
    </xdr:to>
    <xdr:pic>
      <xdr:nvPicPr>
        <xdr:cNvPr id="14"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4657812" y="247650"/>
          <a:ext cx="906037" cy="1114425"/>
        </a:xfrm>
        <a:prstGeom prst="rect">
          <a:avLst/>
        </a:prstGeom>
        <a:noFill/>
      </xdr:spPr>
    </xdr:pic>
    <xdr:clientData/>
  </xdr:twoCellAnchor>
  <xdr:twoCellAnchor editAs="oneCell">
    <xdr:from>
      <xdr:col>1</xdr:col>
      <xdr:colOff>47625</xdr:colOff>
      <xdr:row>2</xdr:row>
      <xdr:rowOff>0</xdr:rowOff>
    </xdr:from>
    <xdr:to>
      <xdr:col>2</xdr:col>
      <xdr:colOff>647700</xdr:colOff>
      <xdr:row>7</xdr:row>
      <xdr:rowOff>38100</xdr:rowOff>
    </xdr:to>
    <xdr:pic>
      <xdr:nvPicPr>
        <xdr:cNvPr id="20"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123825" y="333375"/>
          <a:ext cx="1133475" cy="92392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358267</xdr:colOff>
      <xdr:row>1</xdr:row>
      <xdr:rowOff>154645</xdr:rowOff>
    </xdr:to>
    <xdr:pic>
      <xdr:nvPicPr>
        <xdr:cNvPr id="20" name="19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678180</xdr:colOff>
      <xdr:row>1</xdr:row>
      <xdr:rowOff>22640</xdr:rowOff>
    </xdr:to>
    <xdr:pic>
      <xdr:nvPicPr>
        <xdr:cNvPr id="21" name="20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358267</xdr:colOff>
      <xdr:row>1</xdr:row>
      <xdr:rowOff>154645</xdr:rowOff>
    </xdr:to>
    <xdr:pic>
      <xdr:nvPicPr>
        <xdr:cNvPr id="26" name="25 Imagen" descr="J:\LOGOTIPO MUNICIPAL.png"/>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678180</xdr:colOff>
      <xdr:row>1</xdr:row>
      <xdr:rowOff>22640</xdr:rowOff>
    </xdr:to>
    <xdr:pic>
      <xdr:nvPicPr>
        <xdr:cNvPr id="27" name="26 Imagen" descr="J:\LOGOTIPO MUNICIPAL.png"/>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24</xdr:col>
      <xdr:colOff>46462</xdr:colOff>
      <xdr:row>1</xdr:row>
      <xdr:rowOff>76200</xdr:rowOff>
    </xdr:from>
    <xdr:to>
      <xdr:col>26</xdr:col>
      <xdr:colOff>133349</xdr:colOff>
      <xdr:row>7</xdr:row>
      <xdr:rowOff>142875</xdr:rowOff>
    </xdr:to>
    <xdr:pic>
      <xdr:nvPicPr>
        <xdr:cNvPr id="15" name="Picture 2"/>
        <xdr:cNvPicPr>
          <a:picLocks noChangeAspect="1" noChangeArrowheads="1"/>
        </xdr:cNvPicPr>
      </xdr:nvPicPr>
      <xdr:blipFill>
        <a:blip xmlns:r="http://schemas.openxmlformats.org/officeDocument/2006/relationships" r:embed="rId2" cstate="print"/>
        <a:srcRect l="6956" t="3876" r="6087" b="6977"/>
        <a:stretch>
          <a:fillRect/>
        </a:stretch>
      </xdr:blipFill>
      <xdr:spPr bwMode="auto">
        <a:xfrm>
          <a:off x="14038687" y="247650"/>
          <a:ext cx="906037" cy="1114425"/>
        </a:xfrm>
        <a:prstGeom prst="rect">
          <a:avLst/>
        </a:prstGeom>
        <a:noFill/>
      </xdr:spPr>
    </xdr:pic>
    <xdr:clientData/>
  </xdr:twoCellAnchor>
  <xdr:twoCellAnchor editAs="oneCell">
    <xdr:from>
      <xdr:col>1</xdr:col>
      <xdr:colOff>171450</xdr:colOff>
      <xdr:row>2</xdr:row>
      <xdr:rowOff>19050</xdr:rowOff>
    </xdr:from>
    <xdr:to>
      <xdr:col>2</xdr:col>
      <xdr:colOff>600075</xdr:colOff>
      <xdr:row>7</xdr:row>
      <xdr:rowOff>57150</xdr:rowOff>
    </xdr:to>
    <xdr:pic>
      <xdr:nvPicPr>
        <xdr:cNvPr id="16"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247650" y="352425"/>
          <a:ext cx="1133475" cy="9239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view="pageBreakPreview" topLeftCell="A10" zoomScale="85" zoomScaleSheetLayoutView="85" workbookViewId="0">
      <selection activeCell="Q21" sqref="Q21"/>
    </sheetView>
  </sheetViews>
  <sheetFormatPr baseColWidth="10" defaultRowHeight="12.75" x14ac:dyDescent="0.2"/>
  <cols>
    <col min="1" max="1" width="3.42578125" style="62" customWidth="1"/>
    <col min="2" max="2" width="8.7109375" style="62" customWidth="1"/>
    <col min="3" max="3" width="10.7109375" style="62" customWidth="1"/>
    <col min="4" max="4" width="10.42578125" style="62" customWidth="1"/>
    <col min="5" max="5" width="11.42578125" style="62" customWidth="1"/>
    <col min="6" max="6" width="2" style="62" customWidth="1"/>
    <col min="7" max="7" width="6.42578125" style="62" customWidth="1"/>
    <col min="8" max="8" width="6" style="62" customWidth="1"/>
    <col min="9" max="9" width="13.28515625" style="62" customWidth="1"/>
    <col min="10" max="10" width="7.85546875" style="62" bestFit="1" customWidth="1"/>
    <col min="11" max="11" width="7.85546875" style="62" customWidth="1"/>
    <col min="12" max="12" width="14.85546875" style="62" customWidth="1"/>
    <col min="13" max="13" width="8.7109375" style="62" customWidth="1"/>
    <col min="14" max="14" width="14.28515625" style="62" customWidth="1"/>
    <col min="15" max="15" width="6.7109375" style="62" customWidth="1"/>
    <col min="16" max="16" width="14.85546875" style="62" customWidth="1"/>
    <col min="17" max="17" width="13.7109375" style="62" customWidth="1"/>
    <col min="18" max="18" width="15.140625" style="62" customWidth="1"/>
    <col min="19" max="19" width="14.140625" style="62" customWidth="1"/>
    <col min="20" max="20" width="8.5703125" style="62" customWidth="1"/>
    <col min="21" max="21" width="7.5703125" style="62" customWidth="1"/>
    <col min="22" max="22" width="8.7109375" style="62" customWidth="1"/>
    <col min="23" max="23" width="7.42578125" style="62" customWidth="1"/>
    <col min="24" max="25" width="9" style="62" customWidth="1"/>
    <col min="26" max="27" width="5.85546875" style="62" customWidth="1"/>
    <col min="28" max="28" width="1.5703125" style="62" customWidth="1"/>
    <col min="29" max="29" width="10" style="62" customWidth="1"/>
    <col min="30" max="30" width="18" style="62" customWidth="1"/>
    <col min="31" max="16384" width="11.42578125" style="62"/>
  </cols>
  <sheetData>
    <row r="1" spans="1:32" ht="12" customHeight="1" thickBot="1" x14ac:dyDescent="0.25"/>
    <row r="2" spans="1:32" x14ac:dyDescent="0.2">
      <c r="B2" s="135"/>
      <c r="C2" s="136"/>
      <c r="D2" s="136"/>
      <c r="E2" s="136"/>
      <c r="F2" s="136"/>
      <c r="G2" s="136"/>
      <c r="H2" s="136"/>
      <c r="I2" s="136"/>
      <c r="J2" s="136"/>
      <c r="K2" s="136"/>
      <c r="L2" s="136"/>
      <c r="M2" s="136"/>
      <c r="N2" s="136"/>
      <c r="O2" s="136"/>
      <c r="P2" s="136"/>
      <c r="Q2" s="136"/>
      <c r="R2" s="136"/>
      <c r="S2" s="136"/>
      <c r="T2" s="136"/>
      <c r="U2" s="136"/>
      <c r="V2" s="136"/>
      <c r="W2" s="136"/>
      <c r="X2" s="136"/>
      <c r="Y2" s="136"/>
      <c r="Z2" s="136"/>
      <c r="AA2" s="137"/>
    </row>
    <row r="3" spans="1:32" ht="15.75" x14ac:dyDescent="0.25">
      <c r="A3" s="139"/>
      <c r="C3" s="179"/>
      <c r="D3" s="182" t="s">
        <v>90</v>
      </c>
      <c r="F3" s="22"/>
      <c r="G3" s="67"/>
      <c r="H3" s="179"/>
      <c r="I3" s="179"/>
      <c r="J3" s="179"/>
      <c r="K3" s="179"/>
      <c r="L3" s="669" t="s">
        <v>24</v>
      </c>
      <c r="M3" s="669"/>
      <c r="N3" s="669"/>
      <c r="O3" s="669"/>
      <c r="P3" s="669"/>
      <c r="Q3" s="669"/>
      <c r="R3" s="179"/>
      <c r="S3" s="179"/>
      <c r="U3" s="170" t="s">
        <v>57</v>
      </c>
      <c r="V3" s="22" t="s">
        <v>118</v>
      </c>
      <c r="W3" s="179"/>
      <c r="X3" s="179"/>
      <c r="Y3" s="179"/>
      <c r="Z3" s="179"/>
      <c r="AA3" s="180"/>
    </row>
    <row r="4" spans="1:32" ht="15.75" x14ac:dyDescent="0.25">
      <c r="A4" s="139"/>
      <c r="C4" s="179"/>
      <c r="D4" s="172" t="s">
        <v>56</v>
      </c>
      <c r="E4" s="22"/>
      <c r="F4" s="22"/>
      <c r="G4" s="30"/>
      <c r="H4" s="179"/>
      <c r="I4" s="179"/>
      <c r="J4" s="179"/>
      <c r="K4" s="179"/>
      <c r="L4" s="669" t="s">
        <v>25</v>
      </c>
      <c r="M4" s="669"/>
      <c r="N4" s="669"/>
      <c r="O4" s="669"/>
      <c r="P4" s="669"/>
      <c r="Q4" s="669"/>
      <c r="R4" s="179"/>
      <c r="S4" s="179"/>
      <c r="T4" s="179"/>
      <c r="U4" s="179"/>
      <c r="V4" s="179"/>
      <c r="W4" s="179"/>
      <c r="X4" s="179"/>
      <c r="Y4" s="179"/>
      <c r="Z4" s="179"/>
      <c r="AA4" s="180"/>
    </row>
    <row r="5" spans="1:32" x14ac:dyDescent="0.2">
      <c r="A5" s="139"/>
      <c r="C5" s="140"/>
      <c r="D5" s="172" t="s">
        <v>65</v>
      </c>
      <c r="E5" s="22"/>
      <c r="F5" s="172"/>
      <c r="G5" s="172"/>
      <c r="H5" s="140"/>
      <c r="I5" s="140"/>
      <c r="J5" s="140"/>
      <c r="K5" s="140"/>
      <c r="L5" s="677" t="s">
        <v>89</v>
      </c>
      <c r="M5" s="677"/>
      <c r="N5" s="677"/>
      <c r="O5" s="677"/>
      <c r="P5" s="677"/>
      <c r="Q5" s="677"/>
      <c r="R5" s="677"/>
      <c r="S5" s="140"/>
      <c r="T5" s="140"/>
      <c r="U5" s="140"/>
      <c r="V5" s="140"/>
      <c r="W5" s="140"/>
      <c r="X5" s="140"/>
      <c r="Y5" s="140"/>
      <c r="Z5" s="140"/>
      <c r="AA5" s="181"/>
    </row>
    <row r="6" spans="1:32" x14ac:dyDescent="0.2">
      <c r="B6" s="23"/>
      <c r="D6" s="172" t="s">
        <v>64</v>
      </c>
      <c r="E6" s="600" t="s">
        <v>405</v>
      </c>
      <c r="F6" s="22"/>
      <c r="G6" s="67"/>
      <c r="H6" s="67"/>
      <c r="I6" s="67"/>
      <c r="J6" s="67"/>
      <c r="K6" s="67"/>
      <c r="L6" s="677"/>
      <c r="M6" s="677"/>
      <c r="N6" s="677"/>
      <c r="O6" s="677"/>
      <c r="P6" s="677"/>
      <c r="Q6" s="677"/>
      <c r="R6" s="677"/>
      <c r="S6" s="34"/>
      <c r="T6" s="670" t="s">
        <v>39</v>
      </c>
      <c r="U6" s="670"/>
      <c r="V6" s="670"/>
      <c r="W6" s="670"/>
      <c r="X6" s="67"/>
      <c r="Y6" s="67"/>
      <c r="Z6" s="67"/>
      <c r="AA6" s="139"/>
    </row>
    <row r="7" spans="1:32" x14ac:dyDescent="0.2">
      <c r="B7" s="23"/>
      <c r="D7" s="172" t="s">
        <v>71</v>
      </c>
      <c r="F7" s="22"/>
      <c r="G7" s="67"/>
      <c r="H7" s="30"/>
      <c r="I7" s="30"/>
      <c r="J7" s="30"/>
      <c r="K7" s="30"/>
      <c r="L7" s="676" t="s">
        <v>63</v>
      </c>
      <c r="M7" s="676"/>
      <c r="N7" s="676"/>
      <c r="O7" s="676"/>
      <c r="P7" s="676"/>
      <c r="Q7" s="676"/>
      <c r="R7" s="30"/>
      <c r="S7" s="30"/>
      <c r="T7" s="36" t="s">
        <v>44</v>
      </c>
      <c r="U7" s="35" t="s">
        <v>45</v>
      </c>
      <c r="W7" s="67"/>
      <c r="X7" s="67"/>
      <c r="Y7" s="67"/>
      <c r="Z7" s="67"/>
      <c r="AA7" s="139"/>
    </row>
    <row r="8" spans="1:32" x14ac:dyDescent="0.2">
      <c r="B8" s="23"/>
      <c r="D8" s="172" t="s">
        <v>72</v>
      </c>
      <c r="E8" s="22"/>
      <c r="F8" s="22"/>
      <c r="G8" s="67"/>
      <c r="H8" s="140"/>
      <c r="I8" s="140"/>
      <c r="J8" s="140"/>
      <c r="K8" s="140"/>
      <c r="L8" s="674" t="s">
        <v>156</v>
      </c>
      <c r="M8" s="674"/>
      <c r="N8" s="674"/>
      <c r="O8" s="674"/>
      <c r="P8" s="674"/>
      <c r="Q8" s="674"/>
      <c r="S8" s="34"/>
      <c r="T8" s="36" t="s">
        <v>41</v>
      </c>
      <c r="U8" s="35" t="s">
        <v>46</v>
      </c>
      <c r="W8" s="34"/>
      <c r="X8" s="34"/>
      <c r="Y8" s="67"/>
      <c r="Z8" s="67"/>
      <c r="AA8" s="139"/>
    </row>
    <row r="9" spans="1:32" ht="13.5" thickBot="1" x14ac:dyDescent="0.25">
      <c r="B9" s="23"/>
      <c r="H9" s="67"/>
      <c r="I9" s="67"/>
      <c r="J9" s="67"/>
      <c r="K9" s="67"/>
      <c r="L9" s="675" t="s">
        <v>23</v>
      </c>
      <c r="M9" s="675"/>
      <c r="N9" s="675"/>
      <c r="O9" s="675"/>
      <c r="P9" s="675"/>
      <c r="Q9" s="675"/>
      <c r="R9" s="675"/>
      <c r="S9" s="67"/>
      <c r="T9" s="67"/>
      <c r="U9" s="67"/>
      <c r="V9" s="67"/>
      <c r="X9" s="36" t="s">
        <v>26</v>
      </c>
      <c r="Y9" s="171">
        <v>1</v>
      </c>
      <c r="Z9" s="171" t="s">
        <v>27</v>
      </c>
      <c r="AA9" s="183">
        <v>13</v>
      </c>
    </row>
    <row r="10" spans="1:32" ht="4.5" customHeight="1" thickBot="1" x14ac:dyDescent="0.25">
      <c r="B10" s="136"/>
      <c r="C10" s="136"/>
      <c r="D10" s="136"/>
      <c r="E10" s="136"/>
      <c r="F10" s="136"/>
      <c r="G10" s="136"/>
      <c r="H10" s="136"/>
      <c r="I10" s="136"/>
      <c r="J10" s="136"/>
      <c r="K10" s="136"/>
      <c r="L10" s="136"/>
      <c r="M10" s="136"/>
      <c r="N10" s="136"/>
      <c r="O10" s="136"/>
      <c r="P10" s="136"/>
      <c r="Q10" s="136"/>
      <c r="R10" s="136"/>
      <c r="S10" s="136"/>
      <c r="T10" s="136"/>
      <c r="U10" s="136"/>
      <c r="V10" s="136"/>
      <c r="W10" s="177"/>
      <c r="X10" s="177"/>
      <c r="Y10" s="177"/>
      <c r="Z10" s="177"/>
      <c r="AA10" s="177"/>
    </row>
    <row r="11" spans="1:32" s="7" customFormat="1" ht="18.75" customHeight="1" thickBot="1" x14ac:dyDescent="0.25">
      <c r="A11" s="66"/>
      <c r="B11" s="668" t="s">
        <v>142</v>
      </c>
      <c r="C11" s="668" t="s">
        <v>0</v>
      </c>
      <c r="D11" s="668"/>
      <c r="E11" s="668"/>
      <c r="F11" s="668"/>
      <c r="G11" s="668" t="s">
        <v>1</v>
      </c>
      <c r="H11" s="668" t="s">
        <v>2</v>
      </c>
      <c r="I11" s="668" t="s">
        <v>3</v>
      </c>
      <c r="J11" s="668" t="s">
        <v>37</v>
      </c>
      <c r="K11" s="668" t="s">
        <v>143</v>
      </c>
      <c r="L11" s="668" t="s">
        <v>4</v>
      </c>
      <c r="M11" s="678" t="s">
        <v>144</v>
      </c>
      <c r="N11" s="668" t="s">
        <v>5</v>
      </c>
      <c r="O11" s="668" t="s">
        <v>20</v>
      </c>
      <c r="P11" s="671" t="s">
        <v>6</v>
      </c>
      <c r="Q11" s="672"/>
      <c r="R11" s="672"/>
      <c r="S11" s="673"/>
      <c r="T11" s="668" t="s">
        <v>7</v>
      </c>
      <c r="U11" s="668"/>
      <c r="V11" s="668"/>
      <c r="W11" s="668" t="s">
        <v>8</v>
      </c>
      <c r="X11" s="668" t="s">
        <v>35</v>
      </c>
      <c r="Y11" s="668" t="s">
        <v>257</v>
      </c>
      <c r="Z11" s="668" t="s">
        <v>50</v>
      </c>
      <c r="AA11" s="668"/>
    </row>
    <row r="12" spans="1:32" s="7" customFormat="1" ht="27.75" thickBot="1" x14ac:dyDescent="0.25">
      <c r="B12" s="668"/>
      <c r="C12" s="668"/>
      <c r="D12" s="668"/>
      <c r="E12" s="668"/>
      <c r="F12" s="668"/>
      <c r="G12" s="668"/>
      <c r="H12" s="668"/>
      <c r="I12" s="668"/>
      <c r="J12" s="668"/>
      <c r="K12" s="668"/>
      <c r="L12" s="668"/>
      <c r="M12" s="679"/>
      <c r="N12" s="668"/>
      <c r="O12" s="668"/>
      <c r="P12" s="175" t="s">
        <v>11</v>
      </c>
      <c r="Q12" s="632" t="s">
        <v>418</v>
      </c>
      <c r="R12" s="175" t="s">
        <v>51</v>
      </c>
      <c r="S12" s="175" t="s">
        <v>52</v>
      </c>
      <c r="T12" s="184" t="s">
        <v>12</v>
      </c>
      <c r="U12" s="175" t="s">
        <v>13</v>
      </c>
      <c r="V12" s="264" t="s">
        <v>157</v>
      </c>
      <c r="W12" s="668"/>
      <c r="X12" s="668"/>
      <c r="Y12" s="668"/>
      <c r="Z12" s="176" t="s">
        <v>42</v>
      </c>
      <c r="AA12" s="176" t="s">
        <v>40</v>
      </c>
    </row>
    <row r="13" spans="1:32" ht="6"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c r="AB13" s="67"/>
      <c r="AC13" s="67"/>
      <c r="AD13" s="67"/>
    </row>
    <row r="14" spans="1:32" ht="20.100000000000001" customHeight="1" x14ac:dyDescent="0.2">
      <c r="B14" s="102"/>
      <c r="C14" s="689" t="s">
        <v>22</v>
      </c>
      <c r="D14" s="690"/>
      <c r="E14" s="690"/>
      <c r="F14" s="691"/>
      <c r="G14" s="3"/>
      <c r="H14" s="3"/>
      <c r="I14" s="6"/>
      <c r="J14" s="6"/>
      <c r="K14" s="6"/>
      <c r="L14" s="72"/>
      <c r="M14" s="3"/>
      <c r="N14" s="12"/>
      <c r="O14" s="28"/>
      <c r="P14" s="12"/>
      <c r="Q14" s="12"/>
      <c r="R14" s="2"/>
      <c r="S14" s="2"/>
      <c r="T14" s="73"/>
      <c r="U14" s="79"/>
      <c r="V14" s="74"/>
      <c r="W14" s="75"/>
      <c r="X14" s="74"/>
      <c r="Y14" s="246"/>
      <c r="Z14" s="246"/>
      <c r="AA14" s="102"/>
      <c r="AB14" s="67"/>
      <c r="AC14" s="67"/>
      <c r="AD14" s="67"/>
      <c r="AE14" s="62" t="s">
        <v>421</v>
      </c>
      <c r="AF14" s="62" t="s">
        <v>422</v>
      </c>
    </row>
    <row r="15" spans="1:32" ht="26.25" customHeight="1" x14ac:dyDescent="0.2">
      <c r="B15" s="92" t="s">
        <v>306</v>
      </c>
      <c r="C15" s="686" t="s">
        <v>158</v>
      </c>
      <c r="D15" s="687"/>
      <c r="E15" s="687"/>
      <c r="F15" s="688"/>
      <c r="G15" s="294" t="s">
        <v>33</v>
      </c>
      <c r="H15" s="295" t="s">
        <v>105</v>
      </c>
      <c r="I15" s="304" t="s">
        <v>318</v>
      </c>
      <c r="J15" s="295" t="s">
        <v>141</v>
      </c>
      <c r="K15" s="296" t="s">
        <v>122</v>
      </c>
      <c r="L15" s="643" t="s">
        <v>159</v>
      </c>
      <c r="M15" s="464">
        <v>220020044</v>
      </c>
      <c r="N15" s="298">
        <f>P15</f>
        <v>500000</v>
      </c>
      <c r="O15" s="299">
        <v>0</v>
      </c>
      <c r="P15" s="298">
        <f>Q15+R15+S15</f>
        <v>500000</v>
      </c>
      <c r="Q15" s="298">
        <v>500000</v>
      </c>
      <c r="R15" s="298">
        <v>0</v>
      </c>
      <c r="S15" s="298">
        <v>0</v>
      </c>
      <c r="T15" s="656" t="s">
        <v>431</v>
      </c>
      <c r="U15" s="657">
        <v>400</v>
      </c>
      <c r="V15" s="300">
        <v>1</v>
      </c>
      <c r="W15" s="531">
        <v>146</v>
      </c>
      <c r="X15" s="300" t="s">
        <v>48</v>
      </c>
      <c r="Y15" s="531" t="s">
        <v>264</v>
      </c>
      <c r="Z15" s="301"/>
      <c r="AA15" s="86" t="s">
        <v>43</v>
      </c>
      <c r="AB15" s="67"/>
      <c r="AC15" s="67"/>
      <c r="AD15" s="67"/>
      <c r="AE15" s="62">
        <v>210650</v>
      </c>
      <c r="AF15" s="62">
        <v>993339</v>
      </c>
    </row>
    <row r="16" spans="1:32" ht="26.25" customHeight="1" x14ac:dyDescent="0.2">
      <c r="B16" s="92" t="s">
        <v>307</v>
      </c>
      <c r="C16" s="686" t="s">
        <v>160</v>
      </c>
      <c r="D16" s="687"/>
      <c r="E16" s="687"/>
      <c r="F16" s="688"/>
      <c r="G16" s="294" t="s">
        <v>202</v>
      </c>
      <c r="H16" s="295" t="s">
        <v>105</v>
      </c>
      <c r="I16" s="304" t="s">
        <v>356</v>
      </c>
      <c r="J16" s="295" t="s">
        <v>141</v>
      </c>
      <c r="K16" s="296" t="s">
        <v>122</v>
      </c>
      <c r="L16" s="642" t="s">
        <v>382</v>
      </c>
      <c r="M16" s="464" t="s">
        <v>267</v>
      </c>
      <c r="N16" s="298">
        <f t="shared" ref="N16:N27" si="0">P16</f>
        <v>3000000</v>
      </c>
      <c r="O16" s="299">
        <v>0</v>
      </c>
      <c r="P16" s="298">
        <f t="shared" ref="P16:P27" si="1">Q16+R16+S16</f>
        <v>3000000</v>
      </c>
      <c r="Q16" s="298">
        <v>1020000</v>
      </c>
      <c r="R16" s="298">
        <v>990000</v>
      </c>
      <c r="S16" s="298">
        <v>990000</v>
      </c>
      <c r="T16" s="656" t="s">
        <v>384</v>
      </c>
      <c r="U16" s="658">
        <v>3000</v>
      </c>
      <c r="V16" s="300">
        <v>1</v>
      </c>
      <c r="W16" s="531">
        <v>1815</v>
      </c>
      <c r="X16" s="300" t="s">
        <v>48</v>
      </c>
      <c r="Y16" s="531" t="s">
        <v>358</v>
      </c>
      <c r="Z16" s="301"/>
      <c r="AA16" s="86" t="s">
        <v>43</v>
      </c>
      <c r="AB16" s="67"/>
      <c r="AC16" s="67"/>
      <c r="AD16" s="67"/>
    </row>
    <row r="17" spans="2:30" ht="26.25" customHeight="1" x14ac:dyDescent="0.2">
      <c r="B17" s="92" t="s">
        <v>308</v>
      </c>
      <c r="C17" s="686" t="s">
        <v>173</v>
      </c>
      <c r="D17" s="687"/>
      <c r="E17" s="687"/>
      <c r="F17" s="688"/>
      <c r="G17" s="294" t="s">
        <v>33</v>
      </c>
      <c r="H17" s="295" t="s">
        <v>105</v>
      </c>
      <c r="I17" s="304" t="s">
        <v>108</v>
      </c>
      <c r="J17" s="295" t="s">
        <v>141</v>
      </c>
      <c r="K17" s="296" t="s">
        <v>122</v>
      </c>
      <c r="L17" s="452" t="s">
        <v>174</v>
      </c>
      <c r="M17" s="464" t="s">
        <v>268</v>
      </c>
      <c r="N17" s="298">
        <f t="shared" si="0"/>
        <v>800000</v>
      </c>
      <c r="O17" s="299">
        <v>0</v>
      </c>
      <c r="P17" s="298">
        <f t="shared" si="1"/>
        <v>800000</v>
      </c>
      <c r="Q17" s="298">
        <v>800000</v>
      </c>
      <c r="R17" s="298">
        <v>0</v>
      </c>
      <c r="S17" s="298">
        <v>0</v>
      </c>
      <c r="T17" s="656" t="s">
        <v>384</v>
      </c>
      <c r="U17" s="664">
        <v>1573</v>
      </c>
      <c r="V17" s="300">
        <v>1</v>
      </c>
      <c r="W17" s="531">
        <v>27</v>
      </c>
      <c r="X17" s="300" t="s">
        <v>48</v>
      </c>
      <c r="Y17" s="531" t="s">
        <v>263</v>
      </c>
      <c r="Z17" s="301"/>
      <c r="AA17" s="86" t="s">
        <v>43</v>
      </c>
      <c r="AB17" s="67"/>
      <c r="AC17" s="67"/>
      <c r="AD17" s="67"/>
    </row>
    <row r="18" spans="2:30" ht="26.25" customHeight="1" x14ac:dyDescent="0.2">
      <c r="B18" s="92" t="s">
        <v>309</v>
      </c>
      <c r="C18" s="686" t="s">
        <v>255</v>
      </c>
      <c r="D18" s="687"/>
      <c r="E18" s="687"/>
      <c r="F18" s="688"/>
      <c r="G18" s="294" t="s">
        <v>33</v>
      </c>
      <c r="H18" s="295" t="s">
        <v>105</v>
      </c>
      <c r="I18" s="304" t="s">
        <v>356</v>
      </c>
      <c r="J18" s="295" t="s">
        <v>141</v>
      </c>
      <c r="K18" s="296" t="s">
        <v>122</v>
      </c>
      <c r="L18" s="452" t="s">
        <v>175</v>
      </c>
      <c r="M18" s="464" t="s">
        <v>269</v>
      </c>
      <c r="N18" s="298">
        <f t="shared" si="0"/>
        <v>800000</v>
      </c>
      <c r="O18" s="299">
        <v>0</v>
      </c>
      <c r="P18" s="298">
        <f t="shared" si="1"/>
        <v>800000</v>
      </c>
      <c r="Q18" s="298">
        <v>800000</v>
      </c>
      <c r="R18" s="298">
        <v>0</v>
      </c>
      <c r="S18" s="298">
        <v>0</v>
      </c>
      <c r="T18" s="656" t="s">
        <v>384</v>
      </c>
      <c r="U18" s="659">
        <v>160</v>
      </c>
      <c r="V18" s="300">
        <v>1</v>
      </c>
      <c r="W18" s="531">
        <v>37</v>
      </c>
      <c r="X18" s="300" t="s">
        <v>48</v>
      </c>
      <c r="Y18" s="531" t="s">
        <v>263</v>
      </c>
      <c r="Z18" s="301"/>
      <c r="AA18" s="86" t="s">
        <v>43</v>
      </c>
      <c r="AB18" s="67"/>
      <c r="AC18" s="76"/>
      <c r="AD18" s="67"/>
    </row>
    <row r="19" spans="2:30" s="64" customFormat="1" ht="26.25" customHeight="1" x14ac:dyDescent="0.2">
      <c r="B19" s="92" t="s">
        <v>310</v>
      </c>
      <c r="C19" s="683" t="s">
        <v>177</v>
      </c>
      <c r="D19" s="684"/>
      <c r="E19" s="684"/>
      <c r="F19" s="685"/>
      <c r="G19" s="303" t="s">
        <v>202</v>
      </c>
      <c r="H19" s="295" t="s">
        <v>105</v>
      </c>
      <c r="I19" s="304" t="s">
        <v>318</v>
      </c>
      <c r="J19" s="295" t="s">
        <v>141</v>
      </c>
      <c r="K19" s="296" t="s">
        <v>122</v>
      </c>
      <c r="L19" s="305" t="s">
        <v>179</v>
      </c>
      <c r="M19" s="464" t="s">
        <v>260</v>
      </c>
      <c r="N19" s="298">
        <f t="shared" si="0"/>
        <v>2460000</v>
      </c>
      <c r="O19" s="306">
        <v>0</v>
      </c>
      <c r="P19" s="298">
        <f t="shared" si="1"/>
        <v>2460000</v>
      </c>
      <c r="Q19" s="298">
        <v>1260000</v>
      </c>
      <c r="R19" s="298"/>
      <c r="S19" s="298">
        <v>1200000</v>
      </c>
      <c r="T19" s="656" t="s">
        <v>384</v>
      </c>
      <c r="U19" s="660">
        <v>4000</v>
      </c>
      <c r="V19" s="307">
        <v>1</v>
      </c>
      <c r="W19" s="531">
        <v>185</v>
      </c>
      <c r="X19" s="307" t="s">
        <v>48</v>
      </c>
      <c r="Y19" s="531" t="s">
        <v>145</v>
      </c>
      <c r="Z19" s="308" t="s">
        <v>43</v>
      </c>
      <c r="AA19" s="309"/>
      <c r="AB19" s="76"/>
      <c r="AD19" s="76"/>
    </row>
    <row r="20" spans="2:30" s="64" customFormat="1" ht="45" customHeight="1" x14ac:dyDescent="0.2">
      <c r="B20" s="92" t="s">
        <v>392</v>
      </c>
      <c r="C20" s="683" t="s">
        <v>391</v>
      </c>
      <c r="D20" s="684"/>
      <c r="E20" s="684"/>
      <c r="F20" s="685"/>
      <c r="G20" s="294" t="s">
        <v>33</v>
      </c>
      <c r="H20" s="295" t="s">
        <v>105</v>
      </c>
      <c r="I20" s="284" t="s">
        <v>356</v>
      </c>
      <c r="J20" s="295" t="s">
        <v>141</v>
      </c>
      <c r="K20" s="296" t="s">
        <v>122</v>
      </c>
      <c r="L20" s="305" t="s">
        <v>176</v>
      </c>
      <c r="M20" s="464" t="s">
        <v>270</v>
      </c>
      <c r="N20" s="298">
        <f t="shared" si="0"/>
        <v>6000000</v>
      </c>
      <c r="O20" s="288">
        <v>0</v>
      </c>
      <c r="P20" s="298">
        <f t="shared" si="1"/>
        <v>6000000</v>
      </c>
      <c r="Q20" s="289">
        <v>600000</v>
      </c>
      <c r="R20" s="289">
        <v>600000</v>
      </c>
      <c r="S20" s="289">
        <v>4800000</v>
      </c>
      <c r="T20" s="656" t="s">
        <v>384</v>
      </c>
      <c r="U20" s="661">
        <v>4723</v>
      </c>
      <c r="V20" s="290">
        <v>1</v>
      </c>
      <c r="W20" s="531">
        <v>269</v>
      </c>
      <c r="X20" s="290" t="s">
        <v>48</v>
      </c>
      <c r="Y20" s="531" t="s">
        <v>263</v>
      </c>
      <c r="Z20" s="308"/>
      <c r="AA20" s="309" t="s">
        <v>43</v>
      </c>
      <c r="AB20" s="76"/>
      <c r="AC20" s="76"/>
      <c r="AD20" s="76"/>
    </row>
    <row r="21" spans="2:30" ht="26.25" customHeight="1" x14ac:dyDescent="0.2">
      <c r="B21" s="92" t="s">
        <v>311</v>
      </c>
      <c r="C21" s="683" t="s">
        <v>178</v>
      </c>
      <c r="D21" s="684"/>
      <c r="E21" s="684"/>
      <c r="F21" s="685"/>
      <c r="G21" s="309" t="s">
        <v>202</v>
      </c>
      <c r="H21" s="295" t="s">
        <v>105</v>
      </c>
      <c r="I21" s="304" t="s">
        <v>318</v>
      </c>
      <c r="J21" s="295" t="s">
        <v>141</v>
      </c>
      <c r="K21" s="296" t="s">
        <v>122</v>
      </c>
      <c r="L21" s="305" t="s">
        <v>103</v>
      </c>
      <c r="M21" s="464" t="s">
        <v>271</v>
      </c>
      <c r="N21" s="298">
        <f t="shared" si="0"/>
        <v>2300000</v>
      </c>
      <c r="O21" s="306">
        <v>0</v>
      </c>
      <c r="P21" s="298">
        <f t="shared" si="1"/>
        <v>2300000</v>
      </c>
      <c r="Q21" s="310">
        <v>2300000</v>
      </c>
      <c r="R21" s="289">
        <v>0</v>
      </c>
      <c r="S21" s="289">
        <v>0</v>
      </c>
      <c r="T21" s="656" t="s">
        <v>384</v>
      </c>
      <c r="U21" s="660">
        <v>5000</v>
      </c>
      <c r="V21" s="307">
        <v>1</v>
      </c>
      <c r="W21" s="531">
        <v>122</v>
      </c>
      <c r="X21" s="307" t="s">
        <v>48</v>
      </c>
      <c r="Y21" s="531" t="s">
        <v>145</v>
      </c>
      <c r="Z21" s="308"/>
      <c r="AA21" s="309" t="s">
        <v>43</v>
      </c>
      <c r="AB21" s="67"/>
      <c r="AC21" s="67"/>
      <c r="AD21" s="67"/>
    </row>
    <row r="22" spans="2:30" ht="26.25" customHeight="1" x14ac:dyDescent="0.2">
      <c r="B22" s="92" t="s">
        <v>312</v>
      </c>
      <c r="C22" s="686" t="s">
        <v>189</v>
      </c>
      <c r="D22" s="687"/>
      <c r="E22" s="687"/>
      <c r="F22" s="688"/>
      <c r="G22" s="309" t="s">
        <v>33</v>
      </c>
      <c r="H22" s="295" t="s">
        <v>105</v>
      </c>
      <c r="I22" s="304" t="s">
        <v>108</v>
      </c>
      <c r="J22" s="295" t="s">
        <v>141</v>
      </c>
      <c r="K22" s="296" t="s">
        <v>122</v>
      </c>
      <c r="L22" s="305" t="s">
        <v>188</v>
      </c>
      <c r="M22" s="464" t="s">
        <v>272</v>
      </c>
      <c r="N22" s="298">
        <f t="shared" si="0"/>
        <v>1600000</v>
      </c>
      <c r="O22" s="306">
        <v>0</v>
      </c>
      <c r="P22" s="298">
        <f t="shared" si="1"/>
        <v>1600000</v>
      </c>
      <c r="Q22" s="310">
        <v>600000</v>
      </c>
      <c r="R22" s="289">
        <v>500000</v>
      </c>
      <c r="S22" s="289">
        <v>500000</v>
      </c>
      <c r="T22" s="656" t="s">
        <v>423</v>
      </c>
      <c r="U22" s="660">
        <v>1</v>
      </c>
      <c r="V22" s="307">
        <v>1</v>
      </c>
      <c r="W22" s="531">
        <v>51</v>
      </c>
      <c r="X22" s="307" t="s">
        <v>48</v>
      </c>
      <c r="Y22" s="531" t="s">
        <v>263</v>
      </c>
      <c r="Z22" s="308"/>
      <c r="AA22" s="309" t="s">
        <v>43</v>
      </c>
    </row>
    <row r="23" spans="2:30" ht="26.25" customHeight="1" x14ac:dyDescent="0.2">
      <c r="B23" s="92" t="s">
        <v>313</v>
      </c>
      <c r="C23" s="683" t="s">
        <v>204</v>
      </c>
      <c r="D23" s="684"/>
      <c r="E23" s="684"/>
      <c r="F23" s="685"/>
      <c r="G23" s="309" t="s">
        <v>202</v>
      </c>
      <c r="H23" s="295" t="s">
        <v>105</v>
      </c>
      <c r="I23" s="304" t="s">
        <v>108</v>
      </c>
      <c r="J23" s="295" t="s">
        <v>141</v>
      </c>
      <c r="K23" s="296" t="s">
        <v>122</v>
      </c>
      <c r="L23" s="305" t="s">
        <v>420</v>
      </c>
      <c r="M23" s="464" t="s">
        <v>273</v>
      </c>
      <c r="N23" s="298">
        <f t="shared" ref="N23:N24" si="2">P23</f>
        <v>1000000</v>
      </c>
      <c r="O23" s="288">
        <v>0</v>
      </c>
      <c r="P23" s="298">
        <f t="shared" si="1"/>
        <v>1000000</v>
      </c>
      <c r="Q23" s="310">
        <v>1000000</v>
      </c>
      <c r="R23" s="289">
        <v>0</v>
      </c>
      <c r="S23" s="289">
        <v>0</v>
      </c>
      <c r="T23" s="656" t="s">
        <v>384</v>
      </c>
      <c r="U23" s="660">
        <v>2800</v>
      </c>
      <c r="V23" s="290">
        <v>1</v>
      </c>
      <c r="W23" s="531">
        <v>197</v>
      </c>
      <c r="X23" s="290" t="s">
        <v>48</v>
      </c>
      <c r="Y23" s="531" t="s">
        <v>145</v>
      </c>
      <c r="Z23" s="308" t="s">
        <v>43</v>
      </c>
      <c r="AA23" s="309"/>
    </row>
    <row r="24" spans="2:30" ht="26.25" customHeight="1" x14ac:dyDescent="0.2">
      <c r="B24" s="92" t="s">
        <v>314</v>
      </c>
      <c r="C24" s="683" t="s">
        <v>173</v>
      </c>
      <c r="D24" s="692"/>
      <c r="E24" s="692"/>
      <c r="F24" s="685"/>
      <c r="G24" s="309" t="s">
        <v>33</v>
      </c>
      <c r="H24" s="284" t="s">
        <v>105</v>
      </c>
      <c r="I24" s="284" t="s">
        <v>108</v>
      </c>
      <c r="J24" s="295" t="s">
        <v>141</v>
      </c>
      <c r="K24" s="296" t="s">
        <v>122</v>
      </c>
      <c r="L24" s="305" t="s">
        <v>231</v>
      </c>
      <c r="M24" s="464" t="s">
        <v>274</v>
      </c>
      <c r="N24" s="289">
        <f t="shared" si="2"/>
        <v>100000</v>
      </c>
      <c r="O24" s="288">
        <v>0</v>
      </c>
      <c r="P24" s="298">
        <f t="shared" si="1"/>
        <v>100000</v>
      </c>
      <c r="Q24" s="289">
        <v>100000</v>
      </c>
      <c r="R24" s="289">
        <v>0</v>
      </c>
      <c r="S24" s="289">
        <v>0</v>
      </c>
      <c r="T24" s="656" t="s">
        <v>384</v>
      </c>
      <c r="U24" s="661">
        <v>600</v>
      </c>
      <c r="V24" s="290">
        <v>1</v>
      </c>
      <c r="W24" s="531">
        <v>209</v>
      </c>
      <c r="X24" s="290" t="s">
        <v>48</v>
      </c>
      <c r="Y24" s="531" t="s">
        <v>358</v>
      </c>
      <c r="Z24" s="308" t="s">
        <v>43</v>
      </c>
      <c r="AA24" s="309"/>
    </row>
    <row r="25" spans="2:30" ht="26.25" customHeight="1" x14ac:dyDescent="0.2">
      <c r="B25" s="92" t="s">
        <v>315</v>
      </c>
      <c r="C25" s="683" t="s">
        <v>243</v>
      </c>
      <c r="D25" s="684"/>
      <c r="E25" s="684"/>
      <c r="F25" s="685"/>
      <c r="G25" s="309" t="s">
        <v>33</v>
      </c>
      <c r="H25" s="295" t="s">
        <v>105</v>
      </c>
      <c r="I25" s="304" t="s">
        <v>108</v>
      </c>
      <c r="J25" s="295" t="s">
        <v>141</v>
      </c>
      <c r="K25" s="296" t="s">
        <v>122</v>
      </c>
      <c r="L25" s="305" t="s">
        <v>244</v>
      </c>
      <c r="M25" s="464" t="s">
        <v>275</v>
      </c>
      <c r="N25" s="298">
        <f t="shared" si="0"/>
        <v>1720000</v>
      </c>
      <c r="O25" s="288">
        <v>0</v>
      </c>
      <c r="P25" s="298">
        <f t="shared" si="1"/>
        <v>1720000</v>
      </c>
      <c r="Q25" s="310">
        <v>400000</v>
      </c>
      <c r="R25" s="289">
        <v>660000</v>
      </c>
      <c r="S25" s="289">
        <v>660000</v>
      </c>
      <c r="T25" s="656" t="s">
        <v>384</v>
      </c>
      <c r="U25" s="660">
        <v>2500</v>
      </c>
      <c r="V25" s="290">
        <v>1</v>
      </c>
      <c r="W25" s="531">
        <v>145</v>
      </c>
      <c r="X25" s="290" t="s">
        <v>48</v>
      </c>
      <c r="Y25" s="531" t="s">
        <v>263</v>
      </c>
      <c r="Z25" s="308"/>
      <c r="AA25" s="309" t="s">
        <v>43</v>
      </c>
    </row>
    <row r="26" spans="2:30" ht="26.25" customHeight="1" x14ac:dyDescent="0.2">
      <c r="B26" s="92" t="s">
        <v>316</v>
      </c>
      <c r="C26" s="683" t="s">
        <v>243</v>
      </c>
      <c r="D26" s="684"/>
      <c r="E26" s="684"/>
      <c r="F26" s="685"/>
      <c r="G26" s="309" t="s">
        <v>33</v>
      </c>
      <c r="H26" s="284" t="s">
        <v>105</v>
      </c>
      <c r="I26" s="284" t="s">
        <v>108</v>
      </c>
      <c r="J26" s="295" t="s">
        <v>141</v>
      </c>
      <c r="K26" s="296" t="s">
        <v>122</v>
      </c>
      <c r="L26" s="305" t="s">
        <v>245</v>
      </c>
      <c r="M26" s="464" t="s">
        <v>276</v>
      </c>
      <c r="N26" s="289">
        <f t="shared" si="0"/>
        <v>1092000</v>
      </c>
      <c r="O26" s="288">
        <v>0</v>
      </c>
      <c r="P26" s="298">
        <f t="shared" si="1"/>
        <v>1092000</v>
      </c>
      <c r="Q26" s="289">
        <v>300000</v>
      </c>
      <c r="R26" s="289">
        <v>396000</v>
      </c>
      <c r="S26" s="289">
        <v>396000</v>
      </c>
      <c r="T26" s="656" t="s">
        <v>384</v>
      </c>
      <c r="U26" s="661">
        <v>2000</v>
      </c>
      <c r="V26" s="290">
        <v>1</v>
      </c>
      <c r="W26" s="531">
        <v>177</v>
      </c>
      <c r="X26" s="290" t="s">
        <v>48</v>
      </c>
      <c r="Y26" s="531" t="s">
        <v>145</v>
      </c>
      <c r="Z26" s="308"/>
      <c r="AA26" s="309" t="s">
        <v>43</v>
      </c>
    </row>
    <row r="27" spans="2:30" ht="26.25" customHeight="1" thickBot="1" x14ac:dyDescent="0.25">
      <c r="B27" s="458" t="s">
        <v>242</v>
      </c>
      <c r="C27" s="680" t="s">
        <v>256</v>
      </c>
      <c r="D27" s="681"/>
      <c r="E27" s="681"/>
      <c r="F27" s="682"/>
      <c r="G27" s="459" t="s">
        <v>91</v>
      </c>
      <c r="H27" s="460" t="s">
        <v>105</v>
      </c>
      <c r="I27" s="460" t="s">
        <v>333</v>
      </c>
      <c r="J27" s="460" t="s">
        <v>141</v>
      </c>
      <c r="K27" s="461" t="s">
        <v>122</v>
      </c>
      <c r="L27" s="611" t="s">
        <v>252</v>
      </c>
      <c r="M27" s="459">
        <v>220020162</v>
      </c>
      <c r="N27" s="456">
        <f t="shared" si="0"/>
        <v>150000</v>
      </c>
      <c r="O27" s="455">
        <v>0</v>
      </c>
      <c r="P27" s="512">
        <f t="shared" si="1"/>
        <v>150000</v>
      </c>
      <c r="Q27" s="456">
        <v>150000</v>
      </c>
      <c r="R27" s="456">
        <v>0</v>
      </c>
      <c r="S27" s="456">
        <v>0</v>
      </c>
      <c r="T27" s="663" t="s">
        <v>423</v>
      </c>
      <c r="U27" s="662">
        <v>150</v>
      </c>
      <c r="V27" s="462">
        <v>1</v>
      </c>
      <c r="W27" s="463">
        <v>750</v>
      </c>
      <c r="X27" s="462" t="s">
        <v>48</v>
      </c>
      <c r="Y27" s="457" t="s">
        <v>262</v>
      </c>
      <c r="Z27" s="463" t="s">
        <v>43</v>
      </c>
      <c r="AA27" s="459"/>
    </row>
    <row r="28" spans="2:30" ht="15.75" customHeight="1" thickBot="1" x14ac:dyDescent="0.25">
      <c r="L28" s="251" t="s">
        <v>94</v>
      </c>
      <c r="M28" s="251"/>
      <c r="N28" s="18">
        <f>SUM(N15:N27)</f>
        <v>21522000</v>
      </c>
      <c r="O28" s="227"/>
      <c r="P28" s="17">
        <f>SUM(P15:P27)</f>
        <v>21522000</v>
      </c>
      <c r="Q28" s="18">
        <f>SUM(Q15:Q27)</f>
        <v>9830000</v>
      </c>
      <c r="R28" s="18">
        <f>SUM(R15:R27)</f>
        <v>3146000</v>
      </c>
      <c r="S28" s="18">
        <f>SUM(S15:S27)</f>
        <v>8546000</v>
      </c>
    </row>
    <row r="29" spans="2:30" ht="7.5" customHeight="1" x14ac:dyDescent="0.2"/>
    <row r="30" spans="2:30" x14ac:dyDescent="0.2">
      <c r="V30" s="666" t="s">
        <v>55</v>
      </c>
      <c r="W30" s="666"/>
      <c r="X30" s="666"/>
      <c r="Y30" s="666"/>
      <c r="Z30" s="666"/>
      <c r="AA30" s="666"/>
    </row>
    <row r="31" spans="2:30" x14ac:dyDescent="0.2">
      <c r="V31" s="667" t="s">
        <v>17</v>
      </c>
      <c r="W31" s="667"/>
      <c r="X31" s="667"/>
      <c r="Y31" s="667"/>
      <c r="Z31" s="667"/>
      <c r="AA31" s="667"/>
    </row>
  </sheetData>
  <mergeCells count="40">
    <mergeCell ref="C27:F27"/>
    <mergeCell ref="C25:F25"/>
    <mergeCell ref="C26:F26"/>
    <mergeCell ref="C22:F22"/>
    <mergeCell ref="B11:B12"/>
    <mergeCell ref="C11:F12"/>
    <mergeCell ref="C14:F14"/>
    <mergeCell ref="C15:F15"/>
    <mergeCell ref="C16:F16"/>
    <mergeCell ref="C17:F17"/>
    <mergeCell ref="C18:F18"/>
    <mergeCell ref="C19:F19"/>
    <mergeCell ref="C20:F20"/>
    <mergeCell ref="C21:F21"/>
    <mergeCell ref="C23:F23"/>
    <mergeCell ref="C24:F24"/>
    <mergeCell ref="I11:I12"/>
    <mergeCell ref="H11:H12"/>
    <mergeCell ref="G11:G12"/>
    <mergeCell ref="L11:L12"/>
    <mergeCell ref="J11:J12"/>
    <mergeCell ref="K11:K12"/>
    <mergeCell ref="L3:Q3"/>
    <mergeCell ref="L4:Q4"/>
    <mergeCell ref="T6:W6"/>
    <mergeCell ref="T11:V11"/>
    <mergeCell ref="P11:S11"/>
    <mergeCell ref="L8:Q8"/>
    <mergeCell ref="L9:R9"/>
    <mergeCell ref="L7:Q7"/>
    <mergeCell ref="L5:R6"/>
    <mergeCell ref="O11:O12"/>
    <mergeCell ref="N11:N12"/>
    <mergeCell ref="M11:M12"/>
    <mergeCell ref="V30:AA30"/>
    <mergeCell ref="V31:AA31"/>
    <mergeCell ref="Z11:AA11"/>
    <mergeCell ref="Y11:Y12"/>
    <mergeCell ref="W11:W12"/>
    <mergeCell ref="X11:X12"/>
  </mergeCells>
  <phoneticPr fontId="0" type="noConversion"/>
  <printOptions horizontalCentered="1"/>
  <pageMargins left="0" right="0" top="0" bottom="0" header="0.19685039370078741" footer="0"/>
  <pageSetup paperSize="5" scale="65"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BreakPreview" zoomScaleSheetLayoutView="100" workbookViewId="0">
      <selection activeCell="AC17" sqref="AC17"/>
    </sheetView>
  </sheetViews>
  <sheetFormatPr baseColWidth="10" defaultRowHeight="12.75" x14ac:dyDescent="0.2"/>
  <cols>
    <col min="1" max="1" width="2.7109375" style="62" customWidth="1"/>
    <col min="2" max="2" width="8.42578125" style="62" customWidth="1"/>
    <col min="3" max="5" width="10.7109375" style="62" customWidth="1"/>
    <col min="6" max="6" width="12.5703125" style="62" customWidth="1"/>
    <col min="7" max="7" width="8.140625" style="62" customWidth="1"/>
    <col min="8" max="8" width="5.7109375" style="62" customWidth="1"/>
    <col min="9" max="9" width="7.5703125" style="62" customWidth="1"/>
    <col min="10" max="10" width="10.42578125" style="62" customWidth="1"/>
    <col min="11" max="11" width="19.28515625" style="62" customWidth="1"/>
    <col min="12" max="12" width="16.7109375" style="62" customWidth="1"/>
    <col min="13" max="13" width="7.42578125" style="62" customWidth="1"/>
    <col min="14" max="16" width="12.7109375" style="62" customWidth="1"/>
    <col min="17" max="17" width="12.140625" style="62" customWidth="1"/>
    <col min="18" max="18" width="9.140625" style="62" customWidth="1"/>
    <col min="19" max="19" width="8.28515625" style="62" customWidth="1"/>
    <col min="20" max="20" width="9.42578125" style="62" customWidth="1"/>
    <col min="21" max="22" width="10" style="62" customWidth="1"/>
    <col min="23" max="23" width="6.7109375" style="62" customWidth="1"/>
    <col min="24" max="24" width="7.85546875" style="62" customWidth="1"/>
    <col min="25" max="25" width="1.140625" style="62" customWidth="1"/>
    <col min="26" max="16384" width="11.42578125" style="62"/>
  </cols>
  <sheetData>
    <row r="1" spans="1:26" ht="13.5" thickBot="1" x14ac:dyDescent="0.25"/>
    <row r="2" spans="1:26" x14ac:dyDescent="0.2">
      <c r="B2" s="135"/>
      <c r="C2" s="136"/>
      <c r="D2" s="136"/>
      <c r="E2" s="136"/>
      <c r="F2" s="136"/>
      <c r="G2" s="136"/>
      <c r="H2" s="136"/>
      <c r="I2" s="136"/>
      <c r="J2" s="136"/>
      <c r="K2" s="136"/>
      <c r="L2" s="136"/>
      <c r="M2" s="136"/>
      <c r="N2" s="136"/>
      <c r="O2" s="136"/>
      <c r="P2" s="136"/>
      <c r="Q2" s="136"/>
      <c r="R2" s="136"/>
      <c r="S2" s="136"/>
      <c r="T2" s="136"/>
      <c r="U2" s="136"/>
      <c r="V2" s="136"/>
      <c r="W2" s="136"/>
      <c r="X2" s="137"/>
      <c r="Y2" s="138"/>
      <c r="Z2" s="67"/>
    </row>
    <row r="3" spans="1:26" ht="15.75" x14ac:dyDescent="0.25">
      <c r="A3" s="139"/>
      <c r="B3" s="138"/>
      <c r="C3" s="179"/>
      <c r="D3" s="22" t="s">
        <v>90</v>
      </c>
      <c r="E3" s="67"/>
      <c r="F3" s="22"/>
      <c r="G3" s="67"/>
      <c r="H3" s="179"/>
      <c r="I3" s="179"/>
      <c r="J3" s="179"/>
      <c r="K3" s="669" t="s">
        <v>24</v>
      </c>
      <c r="L3" s="669"/>
      <c r="M3" s="669"/>
      <c r="N3" s="669"/>
      <c r="O3" s="669"/>
      <c r="P3" s="669"/>
      <c r="Q3" s="179"/>
      <c r="R3" s="170" t="s">
        <v>57</v>
      </c>
      <c r="S3" s="22" t="s">
        <v>119</v>
      </c>
      <c r="V3" s="67"/>
      <c r="W3" s="179"/>
      <c r="X3" s="180"/>
      <c r="Y3" s="240"/>
      <c r="Z3" s="179"/>
    </row>
    <row r="4" spans="1:26" ht="15.75" x14ac:dyDescent="0.25">
      <c r="A4" s="139"/>
      <c r="B4" s="138"/>
      <c r="C4" s="179"/>
      <c r="D4" s="172" t="s">
        <v>56</v>
      </c>
      <c r="E4" s="22"/>
      <c r="F4" s="22"/>
      <c r="G4" s="30"/>
      <c r="H4" s="179"/>
      <c r="I4" s="179"/>
      <c r="J4" s="179"/>
      <c r="K4" s="669" t="s">
        <v>25</v>
      </c>
      <c r="L4" s="669"/>
      <c r="M4" s="669"/>
      <c r="N4" s="669"/>
      <c r="O4" s="669"/>
      <c r="P4" s="669"/>
      <c r="Q4" s="179"/>
      <c r="R4" s="179"/>
      <c r="S4" s="179"/>
      <c r="T4" s="179"/>
      <c r="U4" s="179"/>
      <c r="V4" s="179"/>
      <c r="W4" s="179"/>
      <c r="X4" s="180"/>
      <c r="Y4" s="240"/>
      <c r="Z4" s="179"/>
    </row>
    <row r="5" spans="1:26" ht="12.75" customHeight="1" x14ac:dyDescent="0.2">
      <c r="A5" s="139"/>
      <c r="B5" s="138"/>
      <c r="C5" s="140"/>
      <c r="D5" s="172" t="s">
        <v>65</v>
      </c>
      <c r="E5" s="22"/>
      <c r="F5" s="172"/>
      <c r="G5" s="172"/>
      <c r="H5" s="140"/>
      <c r="I5" s="140"/>
      <c r="J5" s="140"/>
      <c r="K5" s="677" t="s">
        <v>89</v>
      </c>
      <c r="L5" s="677"/>
      <c r="M5" s="677"/>
      <c r="N5" s="677"/>
      <c r="O5" s="677"/>
      <c r="P5" s="677"/>
      <c r="Q5" s="269"/>
      <c r="R5" s="140"/>
      <c r="S5" s="140"/>
      <c r="T5" s="140"/>
      <c r="U5" s="140"/>
      <c r="V5" s="140"/>
      <c r="W5" s="140"/>
      <c r="X5" s="181"/>
      <c r="Y5" s="241"/>
      <c r="Z5" s="140"/>
    </row>
    <row r="6" spans="1:26" x14ac:dyDescent="0.2">
      <c r="B6" s="23"/>
      <c r="C6" s="67"/>
      <c r="D6" s="172" t="s">
        <v>64</v>
      </c>
      <c r="E6" s="268" t="str">
        <f>'AGUA POTABLE 1'!E6</f>
        <v>22  DE MARZO  DE 2015</v>
      </c>
      <c r="F6" s="22"/>
      <c r="G6" s="67"/>
      <c r="H6" s="67"/>
      <c r="I6" s="67"/>
      <c r="J6" s="67"/>
      <c r="K6" s="677"/>
      <c r="L6" s="677"/>
      <c r="M6" s="677"/>
      <c r="N6" s="677"/>
      <c r="O6" s="677"/>
      <c r="P6" s="677"/>
      <c r="Q6" s="269"/>
      <c r="R6" s="670" t="s">
        <v>39</v>
      </c>
      <c r="S6" s="670"/>
      <c r="T6" s="670"/>
      <c r="U6" s="670"/>
      <c r="V6" s="34"/>
      <c r="W6" s="67"/>
      <c r="X6" s="139"/>
      <c r="Y6" s="138"/>
      <c r="Z6" s="67"/>
    </row>
    <row r="7" spans="1:26" x14ac:dyDescent="0.2">
      <c r="B7" s="23"/>
      <c r="C7" s="67"/>
      <c r="D7" s="172" t="s">
        <v>71</v>
      </c>
      <c r="E7" s="67"/>
      <c r="F7" s="22"/>
      <c r="G7" s="67"/>
      <c r="H7" s="30"/>
      <c r="I7" s="30"/>
      <c r="J7" s="30"/>
      <c r="K7" s="676" t="s">
        <v>63</v>
      </c>
      <c r="L7" s="676"/>
      <c r="M7" s="676"/>
      <c r="N7" s="676"/>
      <c r="O7" s="676"/>
      <c r="P7" s="676"/>
      <c r="Q7" s="30"/>
      <c r="R7" s="36" t="s">
        <v>44</v>
      </c>
      <c r="S7" s="35" t="s">
        <v>45</v>
      </c>
      <c r="U7" s="67"/>
      <c r="V7" s="67"/>
      <c r="W7" s="67"/>
      <c r="X7" s="139"/>
      <c r="Y7" s="138"/>
      <c r="Z7" s="67"/>
    </row>
    <row r="8" spans="1:26" x14ac:dyDescent="0.2">
      <c r="B8" s="23"/>
      <c r="C8" s="67"/>
      <c r="D8" s="172" t="s">
        <v>72</v>
      </c>
      <c r="E8" s="22"/>
      <c r="F8" s="22"/>
      <c r="G8" s="67"/>
      <c r="H8" s="140"/>
      <c r="I8" s="140"/>
      <c r="J8" s="140"/>
      <c r="K8" s="674" t="s">
        <v>156</v>
      </c>
      <c r="L8" s="674"/>
      <c r="M8" s="674"/>
      <c r="N8" s="674"/>
      <c r="O8" s="674"/>
      <c r="P8" s="674"/>
      <c r="Q8" s="70"/>
      <c r="R8" s="36" t="s">
        <v>41</v>
      </c>
      <c r="S8" s="35" t="s">
        <v>46</v>
      </c>
      <c r="U8" s="67"/>
      <c r="V8" s="34"/>
      <c r="W8" s="34"/>
      <c r="X8" s="139"/>
      <c r="Y8" s="138"/>
      <c r="Z8" s="67"/>
    </row>
    <row r="9" spans="1:26" ht="13.5" thickBot="1" x14ac:dyDescent="0.25">
      <c r="B9" s="239"/>
      <c r="C9" s="141"/>
      <c r="D9" s="141"/>
      <c r="E9" s="141"/>
      <c r="F9" s="141"/>
      <c r="G9" s="141"/>
      <c r="H9" s="141"/>
      <c r="I9" s="141"/>
      <c r="J9" s="141"/>
      <c r="K9" s="675" t="s">
        <v>23</v>
      </c>
      <c r="L9" s="675"/>
      <c r="M9" s="675"/>
      <c r="N9" s="675"/>
      <c r="O9" s="675"/>
      <c r="P9" s="675"/>
      <c r="Q9" s="271"/>
      <c r="R9" s="141"/>
      <c r="S9" s="141"/>
      <c r="T9" s="141"/>
      <c r="U9" s="24" t="s">
        <v>26</v>
      </c>
      <c r="V9" s="25">
        <v>10</v>
      </c>
      <c r="W9" s="25" t="s">
        <v>27</v>
      </c>
      <c r="X9" s="183">
        <f>'AGUA POTABLE 1'!$AA$9</f>
        <v>13</v>
      </c>
      <c r="Y9" s="242"/>
      <c r="Z9" s="178"/>
    </row>
    <row r="10" spans="1:26" s="67" customFormat="1" ht="6.75" customHeight="1" thickBot="1" x14ac:dyDescent="0.25">
      <c r="U10" s="36"/>
      <c r="V10" s="171"/>
      <c r="W10" s="171"/>
      <c r="X10" s="178"/>
    </row>
    <row r="11" spans="1:26" s="7" customFormat="1" ht="27" customHeight="1" thickBot="1" x14ac:dyDescent="0.25">
      <c r="A11" s="66"/>
      <c r="B11" s="668" t="s">
        <v>142</v>
      </c>
      <c r="C11" s="668" t="s">
        <v>0</v>
      </c>
      <c r="D11" s="668"/>
      <c r="E11" s="668"/>
      <c r="F11" s="668"/>
      <c r="G11" s="668" t="s">
        <v>1</v>
      </c>
      <c r="H11" s="668" t="s">
        <v>2</v>
      </c>
      <c r="I11" s="668" t="s">
        <v>3</v>
      </c>
      <c r="J11" s="668" t="s">
        <v>143</v>
      </c>
      <c r="K11" s="668" t="s">
        <v>4</v>
      </c>
      <c r="L11" s="668" t="s">
        <v>5</v>
      </c>
      <c r="M11" s="668" t="s">
        <v>20</v>
      </c>
      <c r="N11" s="668" t="s">
        <v>6</v>
      </c>
      <c r="O11" s="668"/>
      <c r="P11" s="668"/>
      <c r="Q11" s="668"/>
      <c r="R11" s="668" t="s">
        <v>7</v>
      </c>
      <c r="S11" s="668"/>
      <c r="T11" s="668"/>
      <c r="U11" s="668" t="s">
        <v>8</v>
      </c>
      <c r="V11" s="668" t="s">
        <v>35</v>
      </c>
      <c r="W11" s="668" t="s">
        <v>146</v>
      </c>
      <c r="X11" s="668" t="s">
        <v>10</v>
      </c>
      <c r="Z11" s="66"/>
    </row>
    <row r="12" spans="1:26" s="7" customFormat="1" ht="27" customHeight="1" thickBot="1" x14ac:dyDescent="0.25">
      <c r="B12" s="668"/>
      <c r="C12" s="668"/>
      <c r="D12" s="668"/>
      <c r="E12" s="668"/>
      <c r="F12" s="668"/>
      <c r="G12" s="668"/>
      <c r="H12" s="668"/>
      <c r="I12" s="668"/>
      <c r="J12" s="668"/>
      <c r="K12" s="668"/>
      <c r="L12" s="668"/>
      <c r="M12" s="668"/>
      <c r="N12" s="184" t="s">
        <v>11</v>
      </c>
      <c r="O12" s="632" t="s">
        <v>418</v>
      </c>
      <c r="P12" s="203" t="s">
        <v>60</v>
      </c>
      <c r="Q12" s="184" t="s">
        <v>47</v>
      </c>
      <c r="R12" s="184" t="s">
        <v>12</v>
      </c>
      <c r="S12" s="184" t="s">
        <v>13</v>
      </c>
      <c r="T12" s="266" t="s">
        <v>157</v>
      </c>
      <c r="U12" s="668"/>
      <c r="V12" s="668"/>
      <c r="W12" s="668"/>
      <c r="X12" s="668"/>
    </row>
    <row r="13" spans="1:26" s="67" customFormat="1" ht="4.5" customHeight="1" thickBot="1" x14ac:dyDescent="0.25">
      <c r="B13" s="130"/>
      <c r="C13" s="130"/>
      <c r="D13" s="130"/>
      <c r="E13" s="130"/>
      <c r="F13" s="130"/>
      <c r="G13" s="130"/>
      <c r="H13" s="130"/>
      <c r="I13" s="130"/>
      <c r="J13" s="130"/>
      <c r="K13" s="130"/>
      <c r="L13" s="130"/>
      <c r="M13" s="130"/>
      <c r="N13" s="130"/>
      <c r="O13" s="130"/>
      <c r="P13" s="130"/>
      <c r="Q13" s="130"/>
      <c r="R13" s="130"/>
      <c r="S13" s="130"/>
      <c r="T13" s="130"/>
      <c r="U13" s="130"/>
      <c r="V13" s="130"/>
      <c r="W13" s="130"/>
      <c r="X13" s="130"/>
    </row>
    <row r="14" spans="1:26" ht="24.95" customHeight="1" x14ac:dyDescent="0.2">
      <c r="B14" s="131">
        <v>11</v>
      </c>
      <c r="C14" s="733" t="s">
        <v>16</v>
      </c>
      <c r="D14" s="733"/>
      <c r="E14" s="733"/>
      <c r="F14" s="733"/>
      <c r="G14" s="380"/>
      <c r="H14" s="380"/>
      <c r="I14" s="381"/>
      <c r="J14" s="381"/>
      <c r="K14" s="382"/>
      <c r="L14" s="383"/>
      <c r="M14" s="370"/>
      <c r="N14" s="384"/>
      <c r="O14" s="385"/>
      <c r="P14" s="385"/>
      <c r="Q14" s="84"/>
      <c r="R14" s="132"/>
      <c r="S14" s="132"/>
      <c r="T14" s="371"/>
      <c r="U14" s="386"/>
      <c r="V14" s="371"/>
      <c r="W14" s="387"/>
      <c r="X14" s="387"/>
      <c r="Y14" s="156"/>
    </row>
    <row r="15" spans="1:26" ht="24.95" customHeight="1" x14ac:dyDescent="0.2">
      <c r="B15" s="95">
        <v>1000</v>
      </c>
      <c r="C15" s="781" t="s">
        <v>95</v>
      </c>
      <c r="D15" s="782"/>
      <c r="E15" s="782"/>
      <c r="F15" s="783"/>
      <c r="G15" s="388"/>
      <c r="H15" s="388"/>
      <c r="I15" s="389"/>
      <c r="J15" s="389"/>
      <c r="K15" s="390"/>
      <c r="L15" s="391"/>
      <c r="M15" s="392"/>
      <c r="N15" s="393"/>
      <c r="O15" s="394"/>
      <c r="P15" s="394"/>
      <c r="Q15" s="85"/>
      <c r="R15" s="86"/>
      <c r="S15" s="86"/>
      <c r="T15" s="395"/>
      <c r="U15" s="396"/>
      <c r="V15" s="395"/>
      <c r="W15" s="397"/>
      <c r="X15" s="397"/>
      <c r="Y15" s="156"/>
    </row>
    <row r="16" spans="1:26" s="64" customFormat="1" ht="24.95" customHeight="1" x14ac:dyDescent="0.2">
      <c r="B16" s="228">
        <v>121</v>
      </c>
      <c r="C16" s="774" t="s">
        <v>130</v>
      </c>
      <c r="D16" s="774"/>
      <c r="E16" s="774"/>
      <c r="F16" s="774"/>
      <c r="G16" s="283" t="s">
        <v>19</v>
      </c>
      <c r="H16" s="92">
        <v>11</v>
      </c>
      <c r="I16" s="200"/>
      <c r="J16" s="200"/>
      <c r="K16" s="398" t="s">
        <v>15</v>
      </c>
      <c r="L16" s="399">
        <f>N16</f>
        <v>500000</v>
      </c>
      <c r="M16" s="400">
        <v>0</v>
      </c>
      <c r="N16" s="616">
        <f>O16+Q16</f>
        <v>500000</v>
      </c>
      <c r="O16" s="399">
        <v>500000</v>
      </c>
      <c r="P16" s="399">
        <v>0</v>
      </c>
      <c r="Q16" s="399">
        <v>0</v>
      </c>
      <c r="R16" s="92"/>
      <c r="S16" s="92"/>
      <c r="T16" s="401">
        <v>1</v>
      </c>
      <c r="U16" s="94"/>
      <c r="V16" s="401"/>
      <c r="W16" s="402"/>
      <c r="X16" s="402"/>
      <c r="Y16" s="156"/>
    </row>
    <row r="17" spans="2:25" s="64" customFormat="1" ht="24.95" customHeight="1" x14ac:dyDescent="0.2">
      <c r="B17" s="228">
        <v>122</v>
      </c>
      <c r="C17" s="774" t="s">
        <v>96</v>
      </c>
      <c r="D17" s="774"/>
      <c r="E17" s="774"/>
      <c r="F17" s="774"/>
      <c r="G17" s="283" t="s">
        <v>19</v>
      </c>
      <c r="H17" s="92">
        <v>11</v>
      </c>
      <c r="I17" s="200"/>
      <c r="J17" s="200"/>
      <c r="K17" s="398" t="s">
        <v>15</v>
      </c>
      <c r="L17" s="399">
        <f>N17</f>
        <v>62700</v>
      </c>
      <c r="M17" s="400">
        <v>0</v>
      </c>
      <c r="N17" s="616">
        <f>O17+Q18</f>
        <v>62700</v>
      </c>
      <c r="O17" s="399">
        <v>62700</v>
      </c>
      <c r="P17" s="394">
        <v>0</v>
      </c>
      <c r="Q17" s="399">
        <v>0</v>
      </c>
      <c r="R17" s="92"/>
      <c r="S17" s="92"/>
      <c r="T17" s="401">
        <v>1</v>
      </c>
      <c r="U17" s="94"/>
      <c r="V17" s="401"/>
      <c r="W17" s="402"/>
      <c r="X17" s="402"/>
      <c r="Y17" s="156"/>
    </row>
    <row r="18" spans="2:25" s="64" customFormat="1" ht="24.95" customHeight="1" x14ac:dyDescent="0.2">
      <c r="B18" s="421">
        <v>3500</v>
      </c>
      <c r="C18" s="776" t="s">
        <v>97</v>
      </c>
      <c r="D18" s="777"/>
      <c r="E18" s="777"/>
      <c r="F18" s="778"/>
      <c r="G18" s="613"/>
      <c r="H18" s="423"/>
      <c r="I18" s="424"/>
      <c r="J18" s="424"/>
      <c r="K18" s="425"/>
      <c r="L18" s="426"/>
      <c r="M18" s="427"/>
      <c r="N18" s="428"/>
      <c r="O18" s="429"/>
      <c r="P18" s="429"/>
      <c r="Q18" s="430"/>
      <c r="R18" s="423"/>
      <c r="S18" s="423"/>
      <c r="T18" s="422"/>
      <c r="U18" s="431"/>
      <c r="V18" s="432"/>
      <c r="W18" s="433"/>
      <c r="X18" s="433"/>
      <c r="Y18" s="156"/>
    </row>
    <row r="19" spans="2:25" s="64" customFormat="1" ht="24.95" customHeight="1" x14ac:dyDescent="0.2">
      <c r="B19" s="434">
        <v>355</v>
      </c>
      <c r="C19" s="779" t="s">
        <v>98</v>
      </c>
      <c r="D19" s="779"/>
      <c r="E19" s="779"/>
      <c r="F19" s="779"/>
      <c r="G19" s="435" t="s">
        <v>19</v>
      </c>
      <c r="H19" s="423">
        <v>11</v>
      </c>
      <c r="I19" s="424"/>
      <c r="J19" s="424"/>
      <c r="K19" s="436" t="s">
        <v>15</v>
      </c>
      <c r="L19" s="430">
        <f>N19</f>
        <v>367180.28</v>
      </c>
      <c r="M19" s="437">
        <v>0</v>
      </c>
      <c r="N19" s="617">
        <f>O19+Q23</f>
        <v>367180.28</v>
      </c>
      <c r="O19" s="430">
        <v>367180.28</v>
      </c>
      <c r="P19" s="430">
        <v>0</v>
      </c>
      <c r="Q19" s="430">
        <v>0</v>
      </c>
      <c r="R19" s="423"/>
      <c r="S19" s="423"/>
      <c r="T19" s="438">
        <v>1</v>
      </c>
      <c r="U19" s="431"/>
      <c r="V19" s="432"/>
      <c r="W19" s="433"/>
      <c r="X19" s="433"/>
      <c r="Y19" s="156"/>
    </row>
    <row r="20" spans="2:25" s="64" customFormat="1" ht="24.95" customHeight="1" x14ac:dyDescent="0.2">
      <c r="B20" s="421">
        <v>2000</v>
      </c>
      <c r="C20" s="776" t="s">
        <v>99</v>
      </c>
      <c r="D20" s="777"/>
      <c r="E20" s="777"/>
      <c r="F20" s="778"/>
      <c r="G20" s="613" t="s">
        <v>19</v>
      </c>
      <c r="H20" s="423">
        <v>11</v>
      </c>
      <c r="I20" s="424"/>
      <c r="J20" s="424"/>
      <c r="K20" s="425"/>
      <c r="L20" s="430"/>
      <c r="M20" s="427"/>
      <c r="N20" s="615"/>
      <c r="O20" s="614"/>
      <c r="P20" s="429"/>
      <c r="Q20" s="430"/>
      <c r="R20" s="423"/>
      <c r="S20" s="423"/>
      <c r="T20" s="438"/>
      <c r="U20" s="431"/>
      <c r="V20" s="432"/>
      <c r="W20" s="433"/>
      <c r="X20" s="433"/>
      <c r="Y20" s="504"/>
    </row>
    <row r="21" spans="2:25" s="64" customFormat="1" ht="24.95" customHeight="1" x14ac:dyDescent="0.2">
      <c r="B21" s="631">
        <v>213</v>
      </c>
      <c r="C21" s="780" t="s">
        <v>417</v>
      </c>
      <c r="D21" s="780"/>
      <c r="E21" s="780"/>
      <c r="F21" s="780"/>
      <c r="G21" s="619"/>
      <c r="H21" s="620"/>
      <c r="I21" s="621"/>
      <c r="J21" s="621"/>
      <c r="K21" s="425" t="s">
        <v>15</v>
      </c>
      <c r="L21" s="430">
        <f>N21</f>
        <v>100000</v>
      </c>
      <c r="M21" s="427">
        <v>0</v>
      </c>
      <c r="N21" s="615">
        <f>O21</f>
        <v>100000</v>
      </c>
      <c r="O21" s="614">
        <v>100000</v>
      </c>
      <c r="P21" s="430">
        <v>0</v>
      </c>
      <c r="Q21" s="430">
        <v>0</v>
      </c>
      <c r="R21" s="423"/>
      <c r="S21" s="423"/>
      <c r="T21" s="438">
        <v>1</v>
      </c>
      <c r="U21" s="627"/>
      <c r="V21" s="628"/>
      <c r="W21" s="629"/>
      <c r="X21" s="629"/>
      <c r="Y21" s="504"/>
    </row>
    <row r="22" spans="2:25" s="64" customFormat="1" ht="24.95" customHeight="1" x14ac:dyDescent="0.2">
      <c r="B22" s="618">
        <v>6200</v>
      </c>
      <c r="C22" s="776" t="s">
        <v>416</v>
      </c>
      <c r="D22" s="777"/>
      <c r="E22" s="777"/>
      <c r="F22" s="778"/>
      <c r="G22" s="619"/>
      <c r="H22" s="620"/>
      <c r="I22" s="621"/>
      <c r="J22" s="621"/>
      <c r="K22" s="622"/>
      <c r="L22" s="430"/>
      <c r="M22" s="623"/>
      <c r="N22" s="615"/>
      <c r="O22" s="624"/>
      <c r="P22" s="625"/>
      <c r="Q22" s="626"/>
      <c r="R22" s="620"/>
      <c r="S22" s="620"/>
      <c r="T22" s="500"/>
      <c r="U22" s="627"/>
      <c r="V22" s="628"/>
      <c r="W22" s="629"/>
      <c r="X22" s="629"/>
      <c r="Y22" s="504"/>
    </row>
    <row r="23" spans="2:25" s="64" customFormat="1" ht="24.95" customHeight="1" thickBot="1" x14ac:dyDescent="0.25">
      <c r="B23" s="630">
        <v>629</v>
      </c>
      <c r="C23" s="774" t="s">
        <v>414</v>
      </c>
      <c r="D23" s="774"/>
      <c r="E23" s="774"/>
      <c r="F23" s="774"/>
      <c r="G23" s="378" t="s">
        <v>19</v>
      </c>
      <c r="H23" s="439">
        <v>11</v>
      </c>
      <c r="I23" s="440"/>
      <c r="J23" s="440"/>
      <c r="K23" s="441" t="s">
        <v>15</v>
      </c>
      <c r="L23" s="626">
        <f>N23</f>
        <v>100000</v>
      </c>
      <c r="M23" s="443">
        <v>0</v>
      </c>
      <c r="N23" s="634">
        <f>O23</f>
        <v>100000</v>
      </c>
      <c r="O23" s="442">
        <v>100000</v>
      </c>
      <c r="P23" s="442">
        <v>0</v>
      </c>
      <c r="Q23" s="442">
        <v>0</v>
      </c>
      <c r="R23" s="378"/>
      <c r="S23" s="444"/>
      <c r="T23" s="377">
        <v>1</v>
      </c>
      <c r="U23" s="376"/>
      <c r="V23" s="377"/>
      <c r="W23" s="379"/>
      <c r="X23" s="379"/>
      <c r="Y23" s="156"/>
    </row>
    <row r="24" spans="2:25" s="64" customFormat="1" ht="15.75" customHeight="1" thickBot="1" x14ac:dyDescent="0.25">
      <c r="B24" s="523"/>
      <c r="C24" s="445"/>
      <c r="D24" s="445"/>
      <c r="E24" s="445"/>
      <c r="F24" s="445"/>
      <c r="G24" s="446"/>
      <c r="H24" s="447"/>
      <c r="I24" s="448"/>
      <c r="J24" s="449"/>
      <c r="K24" s="19" t="s">
        <v>11</v>
      </c>
      <c r="L24" s="17">
        <f>SUM(L16:L23)</f>
        <v>1129880.28</v>
      </c>
      <c r="M24" s="27"/>
      <c r="N24" s="17">
        <f>SUM(N16:N23)</f>
        <v>1129880.28</v>
      </c>
      <c r="O24" s="18">
        <f>SUM(O16:O23)</f>
        <v>1129880.28</v>
      </c>
      <c r="P24" s="18">
        <f>SUM(P16:P23)</f>
        <v>0</v>
      </c>
      <c r="Q24" s="17">
        <f>SUM(Q16:Q23)</f>
        <v>0</v>
      </c>
      <c r="R24" s="446"/>
      <c r="S24" s="519"/>
      <c r="T24" s="520"/>
      <c r="U24" s="521"/>
      <c r="V24" s="520"/>
      <c r="W24" s="522"/>
      <c r="X24" s="522"/>
      <c r="Y24" s="156"/>
    </row>
    <row r="25" spans="2:25" s="64" customFormat="1" ht="24.95" customHeight="1" x14ac:dyDescent="0.2">
      <c r="B25" s="524"/>
      <c r="C25" s="450"/>
      <c r="D25" s="450"/>
      <c r="E25" s="450"/>
      <c r="F25" s="450"/>
      <c r="G25" s="302"/>
      <c r="H25" s="174"/>
      <c r="I25" s="451"/>
      <c r="J25" s="451"/>
      <c r="K25" s="529"/>
      <c r="L25" s="42"/>
      <c r="M25" s="39"/>
      <c r="N25" s="42"/>
      <c r="O25" s="42"/>
      <c r="P25" s="42"/>
      <c r="Q25" s="42"/>
      <c r="R25" s="302"/>
      <c r="S25" s="525"/>
      <c r="T25" s="526"/>
      <c r="U25" s="527"/>
      <c r="V25" s="526"/>
      <c r="W25" s="528"/>
      <c r="X25" s="528"/>
      <c r="Y25" s="504"/>
    </row>
    <row r="26" spans="2:25" s="64" customFormat="1" ht="24.95" customHeight="1" x14ac:dyDescent="0.2">
      <c r="B26" s="524"/>
      <c r="C26" s="450"/>
      <c r="D26" s="450"/>
      <c r="E26" s="450"/>
      <c r="F26" s="450"/>
      <c r="G26" s="302"/>
      <c r="H26" s="174"/>
      <c r="I26" s="451"/>
      <c r="J26" s="451"/>
      <c r="K26" s="529"/>
      <c r="L26" s="42"/>
      <c r="M26" s="39"/>
      <c r="N26" s="42"/>
      <c r="O26" s="42"/>
      <c r="P26" s="42"/>
      <c r="Q26" s="42"/>
      <c r="R26" s="302"/>
      <c r="S26" s="525"/>
      <c r="T26" s="526"/>
      <c r="U26" s="527"/>
      <c r="V26" s="526"/>
      <c r="W26" s="528"/>
      <c r="X26" s="528"/>
      <c r="Y26" s="504"/>
    </row>
    <row r="27" spans="2:25" x14ac:dyDescent="0.2">
      <c r="B27" s="1"/>
      <c r="C27" s="1"/>
      <c r="D27" s="1"/>
      <c r="E27" s="1"/>
      <c r="F27" s="1"/>
      <c r="G27" s="1"/>
      <c r="H27" s="1"/>
      <c r="I27" s="1"/>
      <c r="J27" s="1"/>
      <c r="K27" s="63"/>
      <c r="L27" s="63"/>
      <c r="M27" s="63"/>
      <c r="N27" s="63"/>
      <c r="O27" s="63"/>
      <c r="P27" s="63"/>
      <c r="Q27" s="552"/>
      <c r="R27" s="530"/>
      <c r="S27" s="1"/>
      <c r="T27" s="1"/>
      <c r="U27" s="1"/>
      <c r="V27" s="1"/>
      <c r="W27" s="1"/>
      <c r="X27" s="1"/>
      <c r="Y27" s="159"/>
    </row>
    <row r="28" spans="2:25" x14ac:dyDescent="0.2">
      <c r="B28" s="67"/>
      <c r="C28" s="775"/>
      <c r="D28" s="775"/>
      <c r="E28" s="775"/>
      <c r="F28" s="775"/>
      <c r="G28" s="229"/>
      <c r="H28" s="113"/>
      <c r="I28" s="113"/>
      <c r="J28" s="113"/>
      <c r="K28" s="114"/>
      <c r="L28" s="112"/>
      <c r="M28" s="39"/>
      <c r="N28" s="39"/>
      <c r="O28" s="8"/>
      <c r="P28" s="8"/>
    </row>
    <row r="29" spans="2:25" x14ac:dyDescent="0.2">
      <c r="B29" s="67"/>
      <c r="C29" s="773"/>
      <c r="D29" s="773"/>
      <c r="E29" s="773"/>
      <c r="F29" s="773"/>
      <c r="G29" s="67"/>
      <c r="L29" s="161"/>
      <c r="M29" s="160"/>
      <c r="N29" s="37"/>
      <c r="O29" s="78"/>
    </row>
    <row r="30" spans="2:25" x14ac:dyDescent="0.2">
      <c r="B30" s="67"/>
      <c r="C30" s="772"/>
      <c r="D30" s="772"/>
      <c r="E30" s="772"/>
      <c r="F30" s="772"/>
      <c r="G30" s="67"/>
      <c r="L30" s="160"/>
      <c r="M30" s="160"/>
      <c r="N30" s="160"/>
      <c r="O30" s="78"/>
      <c r="T30" s="666" t="s">
        <v>55</v>
      </c>
      <c r="U30" s="666"/>
      <c r="V30" s="666"/>
      <c r="W30" s="666"/>
      <c r="X30" s="666"/>
      <c r="Y30" s="70"/>
    </row>
    <row r="31" spans="2:25" x14ac:dyDescent="0.2">
      <c r="B31" s="67"/>
      <c r="C31" s="784"/>
      <c r="D31" s="784"/>
      <c r="E31" s="784"/>
      <c r="F31" s="784"/>
      <c r="G31" s="67"/>
      <c r="L31" s="161"/>
      <c r="M31" s="160"/>
      <c r="N31" s="160"/>
      <c r="T31" s="667" t="s">
        <v>17</v>
      </c>
      <c r="U31" s="667"/>
      <c r="V31" s="667"/>
      <c r="W31" s="667"/>
      <c r="X31" s="667"/>
    </row>
    <row r="32" spans="2:25" x14ac:dyDescent="0.2">
      <c r="B32" s="67"/>
      <c r="C32" s="772"/>
      <c r="D32" s="772"/>
      <c r="E32" s="772"/>
      <c r="F32" s="772"/>
      <c r="G32" s="67"/>
      <c r="L32" s="160"/>
      <c r="M32" s="160"/>
      <c r="N32" s="38"/>
    </row>
    <row r="33" spans="2:14" x14ac:dyDescent="0.2">
      <c r="B33" s="67"/>
      <c r="C33" s="773"/>
      <c r="D33" s="773"/>
      <c r="E33" s="773"/>
      <c r="F33" s="773"/>
      <c r="G33" s="67"/>
      <c r="L33" s="161"/>
      <c r="M33" s="160"/>
      <c r="N33" s="160"/>
    </row>
    <row r="34" spans="2:14" x14ac:dyDescent="0.2">
      <c r="B34" s="67"/>
      <c r="C34" s="230"/>
      <c r="D34" s="230"/>
      <c r="E34" s="67"/>
      <c r="F34" s="67"/>
      <c r="G34" s="160"/>
      <c r="L34" s="41"/>
      <c r="M34" s="160"/>
      <c r="N34" s="160"/>
    </row>
    <row r="35" spans="2:14" x14ac:dyDescent="0.2">
      <c r="B35" s="67"/>
      <c r="C35" s="67"/>
      <c r="D35" s="67"/>
      <c r="E35" s="67"/>
      <c r="F35" s="67"/>
      <c r="G35" s="160"/>
      <c r="K35" s="160"/>
      <c r="L35" s="160"/>
      <c r="M35" s="160"/>
      <c r="N35" s="160"/>
    </row>
    <row r="36" spans="2:14" x14ac:dyDescent="0.2">
      <c r="B36" s="67"/>
      <c r="C36" s="67"/>
      <c r="D36" s="67"/>
      <c r="E36" s="67"/>
      <c r="F36" s="67"/>
      <c r="G36" s="67"/>
      <c r="K36" s="160"/>
      <c r="L36" s="160"/>
      <c r="M36" s="160"/>
      <c r="N36" s="160"/>
    </row>
    <row r="37" spans="2:14" x14ac:dyDescent="0.2">
      <c r="K37" s="160"/>
      <c r="L37" s="160"/>
      <c r="M37" s="160"/>
      <c r="N37" s="160"/>
    </row>
    <row r="44" spans="2:14" x14ac:dyDescent="0.2">
      <c r="G44" s="5"/>
      <c r="I44" s="5"/>
      <c r="J44" s="5"/>
      <c r="K44" s="5"/>
    </row>
    <row r="45" spans="2:14" x14ac:dyDescent="0.2">
      <c r="G45" s="5"/>
      <c r="I45" s="5"/>
      <c r="J45" s="5"/>
      <c r="K45" s="5"/>
    </row>
  </sheetData>
  <mergeCells count="40">
    <mergeCell ref="W11:W12"/>
    <mergeCell ref="X11:X12"/>
    <mergeCell ref="C11:F12"/>
    <mergeCell ref="N11:Q11"/>
    <mergeCell ref="V11:V12"/>
    <mergeCell ref="I11:I12"/>
    <mergeCell ref="U11:U12"/>
    <mergeCell ref="H11:H12"/>
    <mergeCell ref="L11:L12"/>
    <mergeCell ref="R11:T11"/>
    <mergeCell ref="J11:J12"/>
    <mergeCell ref="K11:K12"/>
    <mergeCell ref="M11:M12"/>
    <mergeCell ref="G11:G12"/>
    <mergeCell ref="C16:F16"/>
    <mergeCell ref="C14:F14"/>
    <mergeCell ref="C15:F15"/>
    <mergeCell ref="B11:B12"/>
    <mergeCell ref="C31:F31"/>
    <mergeCell ref="C32:F32"/>
    <mergeCell ref="C33:F33"/>
    <mergeCell ref="C17:F17"/>
    <mergeCell ref="T31:X31"/>
    <mergeCell ref="T30:X30"/>
    <mergeCell ref="C28:F28"/>
    <mergeCell ref="C29:F29"/>
    <mergeCell ref="C30:F30"/>
    <mergeCell ref="C18:F18"/>
    <mergeCell ref="C19:F19"/>
    <mergeCell ref="C23:F23"/>
    <mergeCell ref="C20:F20"/>
    <mergeCell ref="C22:F22"/>
    <mergeCell ref="C21:F21"/>
    <mergeCell ref="K8:P8"/>
    <mergeCell ref="K9:P9"/>
    <mergeCell ref="R6:U6"/>
    <mergeCell ref="K3:P3"/>
    <mergeCell ref="K4:P4"/>
    <mergeCell ref="K5:P6"/>
    <mergeCell ref="K7:P7"/>
  </mergeCells>
  <phoneticPr fontId="11" type="noConversion"/>
  <printOptions horizontalCentered="1"/>
  <pageMargins left="0" right="0" top="0" bottom="0" header="0.19685039370078741" footer="0"/>
  <pageSetup paperSize="5"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workbookViewId="0">
      <selection activeCell="AC17" sqref="AC17"/>
    </sheetView>
  </sheetViews>
  <sheetFormatPr baseColWidth="10" defaultRowHeight="12.75" x14ac:dyDescent="0.2"/>
  <cols>
    <col min="1" max="1" width="1.140625" style="62" customWidth="1"/>
    <col min="2" max="2" width="7.85546875" style="62" customWidth="1"/>
    <col min="3" max="5" width="10.7109375" style="62" customWidth="1"/>
    <col min="6" max="6" width="12.5703125" style="62" customWidth="1"/>
    <col min="7" max="7" width="8.140625" style="62" customWidth="1"/>
    <col min="8" max="8" width="5.7109375" style="62" customWidth="1"/>
    <col min="9" max="10" width="9" style="62" customWidth="1"/>
    <col min="11" max="11" width="19.28515625" style="62" customWidth="1"/>
    <col min="12" max="12" width="14.28515625" style="62" customWidth="1"/>
    <col min="13" max="13" width="7.42578125" style="62" customWidth="1"/>
    <col min="14" max="15" width="12.7109375" style="62" customWidth="1"/>
    <col min="16" max="16" width="9.7109375" style="62" customWidth="1"/>
    <col min="17" max="17" width="10.28515625" style="62" customWidth="1"/>
    <col min="18" max="18" width="9.5703125" style="62" customWidth="1"/>
    <col min="19" max="19" width="9.42578125" style="62" customWidth="1"/>
    <col min="20" max="20" width="11" style="62" customWidth="1"/>
    <col min="21" max="21" width="8.140625" style="62" customWidth="1"/>
    <col min="22" max="22" width="9.7109375" style="62" customWidth="1"/>
    <col min="23" max="23" width="7.85546875" style="62" customWidth="1"/>
    <col min="24" max="24" width="2" style="62" customWidth="1"/>
    <col min="25" max="16384" width="11.42578125" style="62"/>
  </cols>
  <sheetData>
    <row r="1" spans="1:24" ht="13.5" thickBot="1" x14ac:dyDescent="0.25"/>
    <row r="2" spans="1:24" x14ac:dyDescent="0.2">
      <c r="B2" s="135"/>
      <c r="C2" s="136"/>
      <c r="D2" s="136"/>
      <c r="E2" s="136"/>
      <c r="F2" s="136"/>
      <c r="G2" s="136"/>
      <c r="H2" s="136"/>
      <c r="I2" s="136"/>
      <c r="J2" s="136"/>
      <c r="K2" s="136"/>
      <c r="L2" s="136"/>
      <c r="M2" s="136"/>
      <c r="N2" s="136"/>
      <c r="O2" s="136"/>
      <c r="P2" s="136"/>
      <c r="Q2" s="136"/>
      <c r="R2" s="136"/>
      <c r="S2" s="136"/>
      <c r="T2" s="136"/>
      <c r="U2" s="136"/>
      <c r="V2" s="136"/>
      <c r="W2" s="137"/>
      <c r="X2" s="138"/>
    </row>
    <row r="3" spans="1:24" ht="15.75" x14ac:dyDescent="0.25">
      <c r="A3" s="139"/>
      <c r="B3" s="138"/>
      <c r="C3" s="179"/>
      <c r="D3" s="22" t="s">
        <v>90</v>
      </c>
      <c r="E3" s="67"/>
      <c r="F3" s="22"/>
      <c r="G3" s="67"/>
      <c r="H3" s="179"/>
      <c r="I3" s="179"/>
      <c r="J3" s="179"/>
      <c r="K3" s="669" t="s">
        <v>24</v>
      </c>
      <c r="L3" s="669"/>
      <c r="M3" s="669"/>
      <c r="N3" s="669"/>
      <c r="O3" s="669"/>
      <c r="P3" s="669"/>
      <c r="Q3" s="179"/>
      <c r="R3" s="170" t="s">
        <v>57</v>
      </c>
      <c r="S3" s="22" t="s">
        <v>119</v>
      </c>
      <c r="U3" s="67"/>
      <c r="V3" s="179"/>
      <c r="W3" s="180"/>
      <c r="X3" s="240"/>
    </row>
    <row r="4" spans="1:24" ht="15.75" x14ac:dyDescent="0.25">
      <c r="A4" s="139"/>
      <c r="B4" s="138"/>
      <c r="C4" s="179"/>
      <c r="D4" s="172" t="s">
        <v>56</v>
      </c>
      <c r="E4" s="22"/>
      <c r="F4" s="22"/>
      <c r="G4" s="30"/>
      <c r="H4" s="179"/>
      <c r="I4" s="179"/>
      <c r="J4" s="179"/>
      <c r="K4" s="669" t="s">
        <v>25</v>
      </c>
      <c r="L4" s="669"/>
      <c r="M4" s="669"/>
      <c r="N4" s="669"/>
      <c r="O4" s="669"/>
      <c r="P4" s="669"/>
      <c r="Q4" s="179"/>
      <c r="R4" s="179"/>
      <c r="S4" s="179"/>
      <c r="T4" s="179"/>
      <c r="U4" s="179"/>
      <c r="V4" s="179"/>
      <c r="W4" s="180"/>
      <c r="X4" s="240"/>
    </row>
    <row r="5" spans="1:24" ht="12.75" customHeight="1" x14ac:dyDescent="0.2">
      <c r="A5" s="139"/>
      <c r="B5" s="138"/>
      <c r="C5" s="140"/>
      <c r="D5" s="172" t="s">
        <v>65</v>
      </c>
      <c r="E5" s="22"/>
      <c r="F5" s="172"/>
      <c r="G5" s="172"/>
      <c r="H5" s="140"/>
      <c r="I5" s="140"/>
      <c r="J5" s="140"/>
      <c r="K5" s="677" t="s">
        <v>89</v>
      </c>
      <c r="L5" s="677"/>
      <c r="M5" s="677"/>
      <c r="N5" s="677"/>
      <c r="O5" s="677"/>
      <c r="P5" s="677"/>
      <c r="Q5" s="269"/>
      <c r="R5" s="140"/>
      <c r="S5" s="140"/>
      <c r="T5" s="140"/>
      <c r="U5" s="140"/>
      <c r="V5" s="140"/>
      <c r="W5" s="181"/>
      <c r="X5" s="241"/>
    </row>
    <row r="6" spans="1:24" ht="12.75" customHeight="1" x14ac:dyDescent="0.2">
      <c r="B6" s="23"/>
      <c r="C6" s="67"/>
      <c r="D6" s="172" t="s">
        <v>64</v>
      </c>
      <c r="E6" s="268" t="str">
        <f>'AGUA POTABLE 1'!E6</f>
        <v>22  DE MARZO  DE 2015</v>
      </c>
      <c r="F6" s="22"/>
      <c r="G6" s="67"/>
      <c r="H6" s="67"/>
      <c r="I6" s="67"/>
      <c r="J6" s="67"/>
      <c r="K6" s="677"/>
      <c r="L6" s="677"/>
      <c r="M6" s="677"/>
      <c r="N6" s="677"/>
      <c r="O6" s="677"/>
      <c r="P6" s="677"/>
      <c r="Q6" s="269"/>
      <c r="R6" s="785" t="s">
        <v>39</v>
      </c>
      <c r="S6" s="785"/>
      <c r="T6" s="785"/>
      <c r="U6" s="272"/>
      <c r="V6" s="272"/>
      <c r="W6" s="139"/>
      <c r="X6" s="138"/>
    </row>
    <row r="7" spans="1:24" x14ac:dyDescent="0.2">
      <c r="B7" s="23"/>
      <c r="C7" s="67"/>
      <c r="D7" s="172" t="s">
        <v>71</v>
      </c>
      <c r="E7" s="67"/>
      <c r="F7" s="22"/>
      <c r="G7" s="67"/>
      <c r="H7" s="30"/>
      <c r="I7" s="30"/>
      <c r="J7" s="30"/>
      <c r="K7" s="676" t="s">
        <v>63</v>
      </c>
      <c r="L7" s="676"/>
      <c r="M7" s="676"/>
      <c r="N7" s="676"/>
      <c r="O7" s="676"/>
      <c r="P7" s="676"/>
      <c r="Q7" s="270"/>
      <c r="R7" s="36" t="s">
        <v>44</v>
      </c>
      <c r="S7" s="35" t="s">
        <v>45</v>
      </c>
      <c r="U7" s="67"/>
      <c r="V7" s="67"/>
      <c r="W7" s="139"/>
      <c r="X7" s="138"/>
    </row>
    <row r="8" spans="1:24" x14ac:dyDescent="0.2">
      <c r="B8" s="23"/>
      <c r="C8" s="67"/>
      <c r="D8" s="172" t="s">
        <v>72</v>
      </c>
      <c r="E8" s="22"/>
      <c r="F8" s="22"/>
      <c r="G8" s="67"/>
      <c r="H8" s="140"/>
      <c r="I8" s="140"/>
      <c r="J8" s="140"/>
      <c r="K8" s="674" t="s">
        <v>156</v>
      </c>
      <c r="L8" s="674"/>
      <c r="M8" s="674"/>
      <c r="N8" s="674"/>
      <c r="O8" s="674"/>
      <c r="P8" s="674"/>
      <c r="Q8" s="70"/>
      <c r="R8" s="36" t="s">
        <v>41</v>
      </c>
      <c r="S8" s="35" t="s">
        <v>46</v>
      </c>
      <c r="U8" s="67"/>
      <c r="V8" s="34"/>
      <c r="W8" s="532"/>
      <c r="X8" s="138"/>
    </row>
    <row r="9" spans="1:24" ht="13.5" thickBot="1" x14ac:dyDescent="0.25">
      <c r="B9" s="239"/>
      <c r="C9" s="141"/>
      <c r="D9" s="141"/>
      <c r="E9" s="141"/>
      <c r="F9" s="141"/>
      <c r="G9" s="141"/>
      <c r="H9" s="141"/>
      <c r="I9" s="141"/>
      <c r="J9" s="141"/>
      <c r="K9" s="675" t="s">
        <v>23</v>
      </c>
      <c r="L9" s="675"/>
      <c r="M9" s="675"/>
      <c r="N9" s="675"/>
      <c r="O9" s="675"/>
      <c r="P9" s="675"/>
      <c r="Q9" s="271"/>
      <c r="R9" s="141"/>
      <c r="S9" s="141"/>
      <c r="T9" s="24" t="s">
        <v>26</v>
      </c>
      <c r="U9" s="24">
        <v>11</v>
      </c>
      <c r="V9" s="25" t="s">
        <v>116</v>
      </c>
      <c r="W9" s="183">
        <f>'AGUA POTABLE 1'!$AA$9</f>
        <v>13</v>
      </c>
      <c r="X9" s="243"/>
    </row>
    <row r="10" spans="1:24" s="67" customFormat="1" ht="4.5" customHeight="1" thickBot="1" x14ac:dyDescent="0.25">
      <c r="T10" s="36"/>
      <c r="U10" s="171"/>
      <c r="V10" s="171"/>
      <c r="W10" s="178"/>
    </row>
    <row r="11" spans="1:24" s="7" customFormat="1" ht="27.75" customHeight="1" thickBot="1" x14ac:dyDescent="0.25">
      <c r="A11" s="66"/>
      <c r="B11" s="668" t="s">
        <v>142</v>
      </c>
      <c r="C11" s="668" t="s">
        <v>0</v>
      </c>
      <c r="D11" s="668"/>
      <c r="E11" s="668"/>
      <c r="F11" s="668"/>
      <c r="G11" s="668" t="s">
        <v>1</v>
      </c>
      <c r="H11" s="668" t="s">
        <v>2</v>
      </c>
      <c r="I11" s="668" t="s">
        <v>3</v>
      </c>
      <c r="J11" s="668" t="s">
        <v>143</v>
      </c>
      <c r="K11" s="668" t="s">
        <v>4</v>
      </c>
      <c r="L11" s="668" t="s">
        <v>5</v>
      </c>
      <c r="M11" s="668" t="s">
        <v>20</v>
      </c>
      <c r="N11" s="668" t="s">
        <v>6</v>
      </c>
      <c r="O11" s="668"/>
      <c r="P11" s="668"/>
      <c r="Q11" s="668" t="s">
        <v>7</v>
      </c>
      <c r="R11" s="668"/>
      <c r="S11" s="668"/>
      <c r="T11" s="668" t="s">
        <v>8</v>
      </c>
      <c r="U11" s="668" t="s">
        <v>35</v>
      </c>
      <c r="V11" s="668" t="s">
        <v>146</v>
      </c>
      <c r="W11" s="678" t="s">
        <v>10</v>
      </c>
    </row>
    <row r="12" spans="1:24" s="7" customFormat="1" ht="27.75" customHeight="1" thickBot="1" x14ac:dyDescent="0.25">
      <c r="B12" s="668"/>
      <c r="C12" s="668"/>
      <c r="D12" s="668"/>
      <c r="E12" s="668"/>
      <c r="F12" s="668"/>
      <c r="G12" s="668"/>
      <c r="H12" s="668"/>
      <c r="I12" s="668"/>
      <c r="J12" s="668"/>
      <c r="K12" s="668"/>
      <c r="L12" s="668"/>
      <c r="M12" s="668"/>
      <c r="N12" s="184" t="s">
        <v>11</v>
      </c>
      <c r="O12" s="632" t="s">
        <v>418</v>
      </c>
      <c r="P12" s="184" t="s">
        <v>47</v>
      </c>
      <c r="Q12" s="184" t="s">
        <v>12</v>
      </c>
      <c r="R12" s="184" t="s">
        <v>13</v>
      </c>
      <c r="S12" s="266" t="s">
        <v>157</v>
      </c>
      <c r="T12" s="668"/>
      <c r="U12" s="668"/>
      <c r="V12" s="668"/>
      <c r="W12" s="679"/>
    </row>
    <row r="13" spans="1:24" ht="3" customHeight="1" thickBot="1" x14ac:dyDescent="0.25">
      <c r="B13" s="1"/>
      <c r="C13" s="1"/>
      <c r="D13" s="1"/>
      <c r="E13" s="1"/>
      <c r="F13" s="1"/>
      <c r="G13" s="1"/>
      <c r="H13" s="1"/>
      <c r="I13" s="1"/>
      <c r="J13" s="1"/>
      <c r="K13" s="1"/>
      <c r="L13" s="1"/>
      <c r="M13" s="1"/>
      <c r="N13" s="5"/>
      <c r="O13" s="5"/>
      <c r="P13" s="5"/>
      <c r="Q13" s="5"/>
      <c r="R13" s="5"/>
      <c r="S13" s="5"/>
      <c r="T13" s="5"/>
      <c r="U13" s="5"/>
      <c r="V13" s="5"/>
      <c r="W13" s="5"/>
    </row>
    <row r="14" spans="1:24" s="64" customFormat="1" x14ac:dyDescent="0.2">
      <c r="B14" s="115">
        <v>12</v>
      </c>
      <c r="C14" s="763" t="s">
        <v>18</v>
      </c>
      <c r="D14" s="763"/>
      <c r="E14" s="763"/>
      <c r="F14" s="763"/>
      <c r="G14" s="116"/>
      <c r="H14" s="116"/>
      <c r="I14" s="117"/>
      <c r="J14" s="117"/>
      <c r="K14" s="118"/>
      <c r="L14" s="119"/>
      <c r="M14" s="120"/>
      <c r="N14" s="121"/>
      <c r="O14" s="122"/>
      <c r="P14" s="123"/>
      <c r="Q14" s="124"/>
      <c r="R14" s="125"/>
      <c r="S14" s="162"/>
      <c r="T14" s="163"/>
      <c r="U14" s="162"/>
      <c r="V14" s="164"/>
      <c r="W14" s="164"/>
    </row>
    <row r="15" spans="1:24" s="64" customFormat="1" ht="24.95" customHeight="1" x14ac:dyDescent="0.2">
      <c r="B15" s="95">
        <v>1</v>
      </c>
      <c r="C15" s="788" t="s">
        <v>100</v>
      </c>
      <c r="D15" s="788"/>
      <c r="E15" s="788"/>
      <c r="F15" s="788"/>
      <c r="G15" s="87" t="s">
        <v>19</v>
      </c>
      <c r="H15" s="87">
        <v>12</v>
      </c>
      <c r="I15" s="96"/>
      <c r="J15" s="96"/>
      <c r="K15" s="126" t="s">
        <v>15</v>
      </c>
      <c r="L15" s="89">
        <f>N15</f>
        <v>453253.52</v>
      </c>
      <c r="M15" s="90">
        <v>0</v>
      </c>
      <c r="N15" s="91">
        <f>O15+P15</f>
        <v>453253.52</v>
      </c>
      <c r="O15" s="89">
        <v>453253.52</v>
      </c>
      <c r="P15" s="127">
        <v>0</v>
      </c>
      <c r="Q15" s="129"/>
      <c r="R15" s="128"/>
      <c r="S15" s="93">
        <v>1</v>
      </c>
      <c r="T15" s="166"/>
      <c r="U15" s="165"/>
      <c r="V15" s="158"/>
      <c r="W15" s="158"/>
    </row>
    <row r="16" spans="1:24" s="64" customFormat="1" ht="24.95" customHeight="1" thickBot="1" x14ac:dyDescent="0.25">
      <c r="B16" s="252">
        <v>2</v>
      </c>
      <c r="C16" s="786" t="s">
        <v>101</v>
      </c>
      <c r="D16" s="787"/>
      <c r="E16" s="787"/>
      <c r="F16" s="787"/>
      <c r="G16" s="226" t="s">
        <v>19</v>
      </c>
      <c r="H16" s="226">
        <v>12</v>
      </c>
      <c r="I16" s="245"/>
      <c r="J16" s="245"/>
      <c r="K16" s="253" t="s">
        <v>15</v>
      </c>
      <c r="L16" s="254">
        <f>N16</f>
        <v>300000</v>
      </c>
      <c r="M16" s="255">
        <v>0</v>
      </c>
      <c r="N16" s="256">
        <f>O16+P16</f>
        <v>300000</v>
      </c>
      <c r="O16" s="254">
        <v>300000</v>
      </c>
      <c r="P16" s="257">
        <v>0</v>
      </c>
      <c r="Q16" s="232"/>
      <c r="R16" s="258"/>
      <c r="S16" s="235">
        <v>1</v>
      </c>
      <c r="T16" s="259"/>
      <c r="U16" s="260"/>
      <c r="V16" s="238"/>
      <c r="W16" s="238"/>
    </row>
    <row r="17" spans="2:24" ht="13.5" thickBot="1" x14ac:dyDescent="0.25">
      <c r="B17" s="1"/>
      <c r="C17" s="1"/>
      <c r="D17" s="1"/>
      <c r="E17" s="1"/>
      <c r="F17" s="1"/>
      <c r="G17" s="1"/>
      <c r="H17" s="1"/>
      <c r="I17" s="1"/>
      <c r="J17" s="1"/>
      <c r="K17" s="19" t="s">
        <v>11</v>
      </c>
      <c r="L17" s="18">
        <f>SUM(L14:L16)</f>
        <v>753253.52</v>
      </c>
      <c r="M17" s="27"/>
      <c r="N17" s="18">
        <f>SUM(N15:N16)</f>
        <v>753253.52</v>
      </c>
      <c r="O17" s="18">
        <f>SUM(O15:O16)</f>
        <v>753253.52</v>
      </c>
      <c r="P17" s="18">
        <f>SUM(P11:P16)</f>
        <v>0</v>
      </c>
      <c r="Q17" s="1"/>
      <c r="R17" s="1"/>
      <c r="S17" s="1"/>
      <c r="T17" s="1"/>
      <c r="U17" s="1"/>
      <c r="V17" s="1"/>
      <c r="W17" s="1"/>
    </row>
    <row r="18" spans="2:24" x14ac:dyDescent="0.2">
      <c r="B18" s="1"/>
      <c r="C18" s="1"/>
      <c r="D18" s="1"/>
      <c r="E18" s="1"/>
      <c r="F18" s="1"/>
      <c r="G18" s="1"/>
      <c r="H18" s="1"/>
      <c r="I18" s="1"/>
      <c r="J18" s="1"/>
      <c r="K18" s="1"/>
      <c r="L18" s="45"/>
      <c r="P18" s="1"/>
      <c r="Q18" s="1"/>
      <c r="R18" s="1"/>
      <c r="S18" s="1"/>
      <c r="T18" s="1"/>
      <c r="U18" s="1"/>
      <c r="V18" s="1"/>
      <c r="W18" s="1"/>
    </row>
    <row r="19" spans="2:24" x14ac:dyDescent="0.2">
      <c r="K19" s="42"/>
      <c r="L19" s="45"/>
      <c r="M19" s="39"/>
      <c r="N19" s="160"/>
    </row>
    <row r="20" spans="2:24" x14ac:dyDescent="0.2">
      <c r="K20" s="42"/>
      <c r="L20" s="45"/>
      <c r="M20" s="39"/>
      <c r="N20" s="160"/>
    </row>
    <row r="21" spans="2:24" x14ac:dyDescent="0.2">
      <c r="K21" s="42"/>
      <c r="L21" s="45"/>
      <c r="M21" s="39"/>
      <c r="N21" s="160"/>
    </row>
    <row r="22" spans="2:24" x14ac:dyDescent="0.2">
      <c r="K22" s="42"/>
      <c r="L22" s="45"/>
      <c r="M22" s="39"/>
      <c r="N22" s="160"/>
    </row>
    <row r="23" spans="2:24" x14ac:dyDescent="0.2">
      <c r="H23" s="42"/>
      <c r="I23" s="45"/>
      <c r="J23" s="45"/>
      <c r="K23" s="114"/>
      <c r="L23" s="78"/>
      <c r="M23" s="39"/>
      <c r="N23" s="61"/>
      <c r="O23" s="8"/>
    </row>
    <row r="24" spans="2:24" x14ac:dyDescent="0.2">
      <c r="H24" s="42"/>
      <c r="I24" s="45"/>
      <c r="J24" s="45"/>
      <c r="M24" s="160"/>
      <c r="N24" s="37"/>
      <c r="S24" s="62" t="s">
        <v>34</v>
      </c>
    </row>
    <row r="25" spans="2:24" x14ac:dyDescent="0.2">
      <c r="C25" s="7"/>
      <c r="D25" s="7"/>
      <c r="E25" s="7"/>
      <c r="F25" s="7"/>
      <c r="G25" s="7"/>
      <c r="H25" s="40"/>
      <c r="I25" s="45"/>
      <c r="J25" s="45"/>
      <c r="M25" s="160"/>
      <c r="N25" s="160"/>
      <c r="S25" s="666" t="s">
        <v>55</v>
      </c>
      <c r="T25" s="666"/>
      <c r="U25" s="666"/>
      <c r="V25" s="666"/>
      <c r="W25" s="666"/>
      <c r="X25" s="70"/>
    </row>
    <row r="26" spans="2:24" x14ac:dyDescent="0.2">
      <c r="C26" s="7"/>
      <c r="D26" s="7"/>
      <c r="E26" s="7"/>
      <c r="F26" s="7"/>
      <c r="G26" s="7"/>
      <c r="H26" s="38"/>
      <c r="I26" s="45"/>
      <c r="J26" s="45"/>
      <c r="M26" s="160"/>
      <c r="N26" s="160"/>
      <c r="S26" s="667" t="s">
        <v>17</v>
      </c>
      <c r="T26" s="667"/>
      <c r="U26" s="667"/>
      <c r="V26" s="667"/>
      <c r="W26" s="667"/>
    </row>
    <row r="27" spans="2:24" x14ac:dyDescent="0.2">
      <c r="C27" s="7"/>
      <c r="D27" s="7"/>
      <c r="E27" s="7"/>
      <c r="F27" s="7"/>
      <c r="G27" s="7"/>
      <c r="H27" s="40"/>
      <c r="I27" s="71"/>
      <c r="J27" s="71"/>
      <c r="L27" s="78"/>
      <c r="M27" s="160"/>
      <c r="N27" s="38"/>
    </row>
    <row r="28" spans="2:24" x14ac:dyDescent="0.2">
      <c r="C28" s="7"/>
      <c r="D28" s="7"/>
      <c r="E28" s="7"/>
      <c r="F28" s="7"/>
      <c r="G28" s="7"/>
      <c r="H28" s="7"/>
      <c r="I28" s="7"/>
      <c r="J28" s="7"/>
      <c r="K28" s="40"/>
      <c r="L28" s="161"/>
      <c r="M28" s="160"/>
      <c r="N28" s="160"/>
    </row>
    <row r="29" spans="2:24" x14ac:dyDescent="0.2">
      <c r="C29" s="7"/>
      <c r="D29" s="7"/>
      <c r="E29" s="7"/>
      <c r="F29" s="7"/>
      <c r="K29" s="40"/>
      <c r="L29" s="41"/>
      <c r="M29" s="160"/>
      <c r="N29" s="160"/>
    </row>
    <row r="30" spans="2:24" x14ac:dyDescent="0.2">
      <c r="K30" s="160"/>
      <c r="L30" s="160"/>
      <c r="M30" s="160"/>
      <c r="N30" s="160"/>
    </row>
    <row r="31" spans="2:24" x14ac:dyDescent="0.2">
      <c r="K31" s="160"/>
      <c r="L31" s="160"/>
      <c r="M31" s="160"/>
      <c r="N31" s="160"/>
    </row>
    <row r="32" spans="2:24" x14ac:dyDescent="0.2">
      <c r="K32" s="160"/>
      <c r="L32" s="160"/>
      <c r="M32" s="160"/>
      <c r="N32" s="160"/>
    </row>
    <row r="39" spans="7:11" x14ac:dyDescent="0.2">
      <c r="G39" s="5"/>
      <c r="I39" s="5"/>
      <c r="J39" s="5"/>
      <c r="K39" s="5"/>
    </row>
    <row r="40" spans="7:11" x14ac:dyDescent="0.2">
      <c r="G40" s="5"/>
      <c r="I40" s="5"/>
      <c r="J40" s="5"/>
      <c r="K40" s="5"/>
    </row>
  </sheetData>
  <mergeCells count="27">
    <mergeCell ref="S26:W26"/>
    <mergeCell ref="C16:F16"/>
    <mergeCell ref="S25:W25"/>
    <mergeCell ref="N11:P11"/>
    <mergeCell ref="C14:F14"/>
    <mergeCell ref="C15:F15"/>
    <mergeCell ref="W11:W12"/>
    <mergeCell ref="J11:J12"/>
    <mergeCell ref="U11:U12"/>
    <mergeCell ref="C11:F12"/>
    <mergeCell ref="G11:G12"/>
    <mergeCell ref="T11:T12"/>
    <mergeCell ref="V11:V12"/>
    <mergeCell ref="K11:K12"/>
    <mergeCell ref="I11:I12"/>
    <mergeCell ref="H11:H12"/>
    <mergeCell ref="K3:P3"/>
    <mergeCell ref="K4:P4"/>
    <mergeCell ref="K5:P6"/>
    <mergeCell ref="K7:P7"/>
    <mergeCell ref="R6:T6"/>
    <mergeCell ref="L11:L12"/>
    <mergeCell ref="Q11:S11"/>
    <mergeCell ref="B11:B12"/>
    <mergeCell ref="M11:M12"/>
    <mergeCell ref="K8:P8"/>
    <mergeCell ref="K9:P9"/>
  </mergeCells>
  <phoneticPr fontId="11" type="noConversion"/>
  <printOptions horizontalCentered="1"/>
  <pageMargins left="0" right="0" top="0" bottom="0" header="0.19685039370078741" footer="0"/>
  <pageSetup paperSize="5" scale="6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view="pageBreakPreview" topLeftCell="A19" workbookViewId="0">
      <selection activeCell="P45" sqref="P45"/>
    </sheetView>
  </sheetViews>
  <sheetFormatPr baseColWidth="10" defaultRowHeight="12.75" x14ac:dyDescent="0.2"/>
  <cols>
    <col min="1" max="1" width="2.5703125" style="62" customWidth="1"/>
    <col min="2" max="2" width="7.5703125" style="62" customWidth="1"/>
    <col min="3" max="3" width="11.5703125" style="62" customWidth="1"/>
    <col min="4" max="4" width="12.5703125" style="62" customWidth="1"/>
    <col min="5" max="5" width="10.7109375" style="62" customWidth="1"/>
    <col min="6" max="6" width="9.7109375" style="62" customWidth="1"/>
    <col min="7" max="7" width="8.140625" style="62" customWidth="1"/>
    <col min="8" max="8" width="5.7109375" style="62" customWidth="1"/>
    <col min="9" max="9" width="8.5703125" style="62" customWidth="1"/>
    <col min="10" max="10" width="10" style="62" customWidth="1"/>
    <col min="11" max="11" width="14.28515625" style="62" customWidth="1"/>
    <col min="12" max="12" width="7.42578125" style="62" customWidth="1"/>
    <col min="13" max="16" width="13.5703125" style="62" customWidth="1"/>
    <col min="17" max="18" width="11" style="62" customWidth="1"/>
    <col min="19" max="19" width="8.5703125" style="62" customWidth="1"/>
    <col min="20" max="20" width="8" style="62" customWidth="1"/>
    <col min="21" max="21" width="9.42578125" style="62" customWidth="1"/>
    <col min="22" max="22" width="11" style="62" customWidth="1"/>
    <col min="23" max="23" width="9.28515625" style="62" customWidth="1"/>
    <col min="24" max="24" width="6.5703125" style="62" customWidth="1"/>
    <col min="25" max="25" width="2.140625" style="62" customWidth="1"/>
    <col min="26" max="16384" width="11.42578125" style="62"/>
  </cols>
  <sheetData>
    <row r="1" spans="1:27" ht="13.5" thickBot="1" x14ac:dyDescent="0.25"/>
    <row r="2" spans="1:27" x14ac:dyDescent="0.2">
      <c r="B2" s="135"/>
      <c r="C2" s="136"/>
      <c r="D2" s="136"/>
      <c r="E2" s="136"/>
      <c r="F2" s="136"/>
      <c r="G2" s="136"/>
      <c r="H2" s="136"/>
      <c r="I2" s="136"/>
      <c r="J2" s="136"/>
      <c r="K2" s="136"/>
      <c r="L2" s="136"/>
      <c r="M2" s="136"/>
      <c r="N2" s="136"/>
      <c r="O2" s="136"/>
      <c r="P2" s="136"/>
      <c r="Q2" s="136"/>
      <c r="R2" s="136"/>
      <c r="S2" s="136"/>
      <c r="T2" s="136"/>
      <c r="U2" s="136"/>
      <c r="V2" s="136"/>
      <c r="W2" s="136"/>
      <c r="X2" s="137"/>
      <c r="Y2" s="138"/>
    </row>
    <row r="3" spans="1:27" ht="15.75" x14ac:dyDescent="0.25">
      <c r="A3" s="139"/>
      <c r="B3" s="138"/>
      <c r="C3" s="179"/>
      <c r="D3" s="22" t="s">
        <v>90</v>
      </c>
      <c r="E3" s="67"/>
      <c r="F3" s="22"/>
      <c r="G3" s="67"/>
      <c r="H3" s="179"/>
      <c r="I3" s="179"/>
      <c r="J3" s="179"/>
      <c r="K3" s="669" t="s">
        <v>24</v>
      </c>
      <c r="L3" s="669"/>
      <c r="M3" s="669"/>
      <c r="N3" s="669"/>
      <c r="O3" s="669"/>
      <c r="P3" s="179"/>
      <c r="Q3" s="170" t="s">
        <v>57</v>
      </c>
      <c r="R3" s="170"/>
      <c r="S3" s="22" t="s">
        <v>118</v>
      </c>
      <c r="U3" s="179"/>
      <c r="V3" s="179"/>
      <c r="W3" s="179"/>
      <c r="X3" s="180"/>
      <c r="Y3" s="240"/>
    </row>
    <row r="4" spans="1:27" ht="15.75" x14ac:dyDescent="0.25">
      <c r="A4" s="139"/>
      <c r="B4" s="138"/>
      <c r="C4" s="179"/>
      <c r="D4" s="172" t="s">
        <v>56</v>
      </c>
      <c r="E4" s="22"/>
      <c r="F4" s="22"/>
      <c r="G4" s="30"/>
      <c r="H4" s="179"/>
      <c r="I4" s="179"/>
      <c r="J4" s="179"/>
      <c r="K4" s="669" t="s">
        <v>25</v>
      </c>
      <c r="L4" s="669"/>
      <c r="M4" s="669"/>
      <c r="N4" s="669"/>
      <c r="O4" s="669"/>
      <c r="P4" s="179"/>
      <c r="Q4" s="179"/>
      <c r="R4" s="179"/>
      <c r="S4" s="179"/>
      <c r="T4" s="179"/>
      <c r="U4" s="179"/>
      <c r="V4" s="179"/>
      <c r="W4" s="179"/>
      <c r="X4" s="180"/>
      <c r="Y4" s="240"/>
    </row>
    <row r="5" spans="1:27" ht="12.75" customHeight="1" x14ac:dyDescent="0.2">
      <c r="A5" s="139"/>
      <c r="B5" s="138"/>
      <c r="C5" s="140"/>
      <c r="D5" s="172" t="s">
        <v>65</v>
      </c>
      <c r="E5" s="22"/>
      <c r="F5" s="172"/>
      <c r="G5" s="172"/>
      <c r="H5" s="140"/>
      <c r="I5" s="140"/>
      <c r="J5" s="140"/>
      <c r="K5" s="677" t="s">
        <v>89</v>
      </c>
      <c r="L5" s="677"/>
      <c r="M5" s="677"/>
      <c r="N5" s="677"/>
      <c r="O5" s="677"/>
      <c r="P5" s="269"/>
      <c r="Q5" s="140"/>
      <c r="R5" s="140"/>
      <c r="S5" s="140"/>
      <c r="T5" s="140"/>
      <c r="U5" s="140"/>
      <c r="V5" s="140"/>
      <c r="W5" s="140"/>
      <c r="X5" s="181"/>
      <c r="Y5" s="241"/>
    </row>
    <row r="6" spans="1:27" x14ac:dyDescent="0.2">
      <c r="B6" s="23"/>
      <c r="C6" s="67"/>
      <c r="D6" s="172" t="s">
        <v>64</v>
      </c>
      <c r="E6" s="268" t="str">
        <f>'AGUA POTABLE 1'!E6</f>
        <v>22  DE MARZO  DE 2015</v>
      </c>
      <c r="F6" s="22"/>
      <c r="G6" s="67"/>
      <c r="H6" s="67"/>
      <c r="I6" s="67"/>
      <c r="J6" s="67"/>
      <c r="K6" s="677"/>
      <c r="L6" s="677"/>
      <c r="M6" s="677"/>
      <c r="N6" s="677"/>
      <c r="O6" s="677"/>
      <c r="P6" s="269"/>
      <c r="Q6" s="670" t="s">
        <v>39</v>
      </c>
      <c r="R6" s="670"/>
      <c r="S6" s="670"/>
      <c r="T6" s="670"/>
      <c r="U6" s="670"/>
      <c r="V6" s="67"/>
      <c r="W6" s="67"/>
      <c r="X6" s="139"/>
      <c r="Y6" s="138"/>
    </row>
    <row r="7" spans="1:27" x14ac:dyDescent="0.2">
      <c r="B7" s="23"/>
      <c r="C7" s="67"/>
      <c r="D7" s="172" t="s">
        <v>71</v>
      </c>
      <c r="E7" s="67"/>
      <c r="F7" s="22"/>
      <c r="G7" s="67"/>
      <c r="H7" s="30"/>
      <c r="I7" s="30"/>
      <c r="J7" s="30"/>
      <c r="K7" s="676" t="s">
        <v>63</v>
      </c>
      <c r="L7" s="676"/>
      <c r="M7" s="676"/>
      <c r="N7" s="676"/>
      <c r="O7" s="676"/>
      <c r="P7" s="30"/>
      <c r="Q7" s="36" t="s">
        <v>44</v>
      </c>
      <c r="R7" s="36"/>
      <c r="S7" s="35" t="s">
        <v>45</v>
      </c>
      <c r="T7" s="67"/>
      <c r="U7" s="67"/>
      <c r="V7" s="67"/>
      <c r="W7" s="67"/>
      <c r="X7" s="139"/>
      <c r="Y7" s="138"/>
    </row>
    <row r="8" spans="1:27" x14ac:dyDescent="0.2">
      <c r="B8" s="23"/>
      <c r="C8" s="67"/>
      <c r="D8" s="172" t="s">
        <v>72</v>
      </c>
      <c r="E8" s="22"/>
      <c r="F8" s="22"/>
      <c r="G8" s="67"/>
      <c r="H8" s="140"/>
      <c r="I8" s="140"/>
      <c r="J8" s="140"/>
      <c r="K8" s="674" t="s">
        <v>156</v>
      </c>
      <c r="L8" s="674"/>
      <c r="M8" s="674"/>
      <c r="N8" s="674"/>
      <c r="O8" s="674"/>
      <c r="P8" s="70"/>
      <c r="Q8" s="36" t="s">
        <v>41</v>
      </c>
      <c r="R8" s="36"/>
      <c r="S8" s="35" t="s">
        <v>46</v>
      </c>
      <c r="T8" s="67"/>
      <c r="U8" s="34"/>
      <c r="V8" s="34"/>
      <c r="W8" s="67"/>
      <c r="X8" s="139"/>
      <c r="Y8" s="138"/>
    </row>
    <row r="9" spans="1:27" ht="13.5" thickBot="1" x14ac:dyDescent="0.25">
      <c r="B9" s="239"/>
      <c r="C9" s="141"/>
      <c r="D9" s="141"/>
      <c r="E9" s="141"/>
      <c r="F9" s="141"/>
      <c r="G9" s="141"/>
      <c r="H9" s="141"/>
      <c r="I9" s="141"/>
      <c r="J9" s="141"/>
      <c r="K9" s="675" t="s">
        <v>23</v>
      </c>
      <c r="L9" s="675"/>
      <c r="M9" s="675"/>
      <c r="N9" s="675"/>
      <c r="O9" s="675"/>
      <c r="P9" s="271"/>
      <c r="Q9" s="141"/>
      <c r="R9" s="141"/>
      <c r="S9" s="141"/>
      <c r="T9" s="141"/>
      <c r="U9" s="24" t="s">
        <v>26</v>
      </c>
      <c r="V9" s="25">
        <v>12</v>
      </c>
      <c r="W9" s="25" t="s">
        <v>27</v>
      </c>
      <c r="X9" s="183">
        <f>'AGUA POTABLE 1'!$AA$9</f>
        <v>13</v>
      </c>
      <c r="Y9" s="242"/>
    </row>
    <row r="10" spans="1:27" s="67" customFormat="1" ht="3" customHeight="1" thickBot="1" x14ac:dyDescent="0.25">
      <c r="B10" s="793"/>
      <c r="C10" s="794"/>
      <c r="D10" s="794"/>
      <c r="E10" s="794"/>
      <c r="F10" s="794"/>
      <c r="G10" s="794"/>
      <c r="H10" s="794"/>
      <c r="I10" s="794"/>
      <c r="J10" s="794"/>
      <c r="K10" s="794"/>
      <c r="L10" s="794"/>
      <c r="M10" s="794"/>
      <c r="N10" s="794"/>
      <c r="O10" s="794"/>
      <c r="P10" s="794"/>
      <c r="Q10" s="794"/>
      <c r="R10" s="794"/>
      <c r="S10" s="794"/>
      <c r="T10" s="794"/>
      <c r="U10" s="794"/>
      <c r="V10" s="794"/>
      <c r="W10" s="794"/>
      <c r="X10" s="174"/>
    </row>
    <row r="11" spans="1:27" s="7" customFormat="1" ht="36.75" customHeight="1" thickBot="1" x14ac:dyDescent="0.25">
      <c r="A11" s="66"/>
      <c r="B11" s="668" t="s">
        <v>206</v>
      </c>
      <c r="C11" s="668" t="s">
        <v>0</v>
      </c>
      <c r="D11" s="668"/>
      <c r="E11" s="668"/>
      <c r="F11" s="668"/>
      <c r="G11" s="668" t="s">
        <v>1</v>
      </c>
      <c r="H11" s="668" t="s">
        <v>2</v>
      </c>
      <c r="I11" s="668" t="s">
        <v>3</v>
      </c>
      <c r="J11" s="668" t="s">
        <v>4</v>
      </c>
      <c r="K11" s="668" t="s">
        <v>5</v>
      </c>
      <c r="L11" s="668" t="s">
        <v>20</v>
      </c>
      <c r="M11" s="668" t="s">
        <v>6</v>
      </c>
      <c r="N11" s="668"/>
      <c r="O11" s="668"/>
      <c r="P11" s="668"/>
      <c r="Q11" s="216"/>
      <c r="R11" s="644"/>
      <c r="S11" s="668" t="s">
        <v>7</v>
      </c>
      <c r="T11" s="668"/>
      <c r="U11" s="668"/>
      <c r="V11" s="668" t="s">
        <v>8</v>
      </c>
      <c r="W11" s="668" t="s">
        <v>9</v>
      </c>
      <c r="X11" s="668" t="s">
        <v>10</v>
      </c>
      <c r="AA11" s="66"/>
    </row>
    <row r="12" spans="1:27" s="7" customFormat="1" ht="36.75" customHeight="1" thickBot="1" x14ac:dyDescent="0.25">
      <c r="B12" s="668"/>
      <c r="C12" s="668"/>
      <c r="D12" s="668"/>
      <c r="E12" s="668"/>
      <c r="F12" s="668"/>
      <c r="G12" s="668"/>
      <c r="H12" s="668"/>
      <c r="I12" s="668"/>
      <c r="J12" s="668"/>
      <c r="K12" s="668"/>
      <c r="L12" s="668"/>
      <c r="M12" s="184" t="s">
        <v>11</v>
      </c>
      <c r="N12" s="632" t="s">
        <v>418</v>
      </c>
      <c r="O12" s="184" t="s">
        <v>51</v>
      </c>
      <c r="P12" s="184" t="s">
        <v>52</v>
      </c>
      <c r="Q12" s="216" t="s">
        <v>84</v>
      </c>
      <c r="R12" s="644" t="s">
        <v>47</v>
      </c>
      <c r="S12" s="184" t="s">
        <v>12</v>
      </c>
      <c r="T12" s="184" t="s">
        <v>13</v>
      </c>
      <c r="U12" s="266" t="s">
        <v>157</v>
      </c>
      <c r="V12" s="668"/>
      <c r="W12" s="668"/>
      <c r="X12" s="668"/>
    </row>
    <row r="13" spans="1:27" ht="3.75" customHeight="1" thickBot="1" x14ac:dyDescent="0.25">
      <c r="B13" s="1"/>
      <c r="C13" s="1"/>
      <c r="D13" s="1"/>
      <c r="E13" s="1"/>
      <c r="F13" s="1"/>
      <c r="G13" s="1"/>
      <c r="H13" s="1"/>
      <c r="I13" s="1"/>
      <c r="J13" s="1"/>
      <c r="K13" s="1"/>
      <c r="L13" s="1"/>
      <c r="M13" s="5"/>
      <c r="N13" s="5"/>
      <c r="O13" s="5"/>
      <c r="P13" s="5"/>
      <c r="Q13" s="5"/>
      <c r="R13" s="5"/>
      <c r="S13" s="5"/>
      <c r="T13" s="5"/>
      <c r="U13" s="5"/>
      <c r="V13" s="5"/>
      <c r="W13" s="5"/>
      <c r="X13" s="5"/>
    </row>
    <row r="14" spans="1:27" x14ac:dyDescent="0.2">
      <c r="B14" s="3"/>
      <c r="C14" s="693" t="s">
        <v>49</v>
      </c>
      <c r="D14" s="795"/>
      <c r="E14" s="795"/>
      <c r="F14" s="796"/>
      <c r="G14" s="3"/>
      <c r="H14" s="6"/>
      <c r="I14" s="6"/>
      <c r="J14" s="4"/>
      <c r="K14" s="14"/>
      <c r="L14" s="28"/>
      <c r="M14" s="14"/>
      <c r="N14" s="14"/>
      <c r="O14" s="14"/>
      <c r="P14" s="2"/>
      <c r="Q14" s="2"/>
      <c r="R14" s="2"/>
      <c r="S14" s="3"/>
      <c r="T14" s="3"/>
      <c r="U14" s="29"/>
      <c r="V14" s="202"/>
      <c r="W14" s="9"/>
      <c r="X14" s="9"/>
      <c r="Y14" s="5"/>
    </row>
    <row r="15" spans="1:27" s="64" customFormat="1" x14ac:dyDescent="0.2">
      <c r="B15" s="92"/>
      <c r="C15" s="792" t="str">
        <f>'AGUA POTABLE 1'!C14</f>
        <v>AGUA POTABLE</v>
      </c>
      <c r="D15" s="792"/>
      <c r="E15" s="792"/>
      <c r="F15" s="792"/>
      <c r="G15" s="92" t="s">
        <v>67</v>
      </c>
      <c r="H15" s="200">
        <v>1</v>
      </c>
      <c r="I15" s="200"/>
      <c r="J15" s="403"/>
      <c r="K15" s="404">
        <f>M15</f>
        <v>21522000</v>
      </c>
      <c r="L15" s="401">
        <v>0</v>
      </c>
      <c r="M15" s="196">
        <f>P15+O15+N15+Q15</f>
        <v>21522000</v>
      </c>
      <c r="N15" s="199">
        <f>'AGUA POTABLE 1'!Q28</f>
        <v>9830000</v>
      </c>
      <c r="O15" s="196">
        <f>'AGUA POTABLE 1'!R28</f>
        <v>3146000</v>
      </c>
      <c r="P15" s="195">
        <f>'AGUA POTABLE 1'!S28</f>
        <v>8546000</v>
      </c>
      <c r="Q15" s="195">
        <v>0</v>
      </c>
      <c r="R15" s="646"/>
      <c r="S15" s="92"/>
      <c r="T15" s="405"/>
      <c r="U15" s="401">
        <v>1</v>
      </c>
      <c r="V15" s="201"/>
      <c r="W15" s="402"/>
      <c r="X15" s="402"/>
    </row>
    <row r="16" spans="1:27" s="64" customFormat="1" x14ac:dyDescent="0.2">
      <c r="B16" s="92"/>
      <c r="C16" s="406"/>
      <c r="D16" s="407"/>
      <c r="E16" s="407"/>
      <c r="F16" s="408"/>
      <c r="G16" s="92"/>
      <c r="H16" s="200"/>
      <c r="I16" s="200"/>
      <c r="J16" s="403"/>
      <c r="K16" s="404"/>
      <c r="L16" s="401"/>
      <c r="M16" s="196"/>
      <c r="N16" s="199"/>
      <c r="O16" s="196"/>
      <c r="P16" s="195"/>
      <c r="Q16" s="195"/>
      <c r="R16" s="646"/>
      <c r="S16" s="92"/>
      <c r="T16" s="405"/>
      <c r="U16" s="401"/>
      <c r="V16" s="92"/>
      <c r="W16" s="402"/>
      <c r="X16" s="402"/>
    </row>
    <row r="17" spans="2:26" s="64" customFormat="1" x14ac:dyDescent="0.2">
      <c r="B17" s="92"/>
      <c r="C17" s="789" t="s">
        <v>75</v>
      </c>
      <c r="D17" s="790"/>
      <c r="E17" s="790"/>
      <c r="F17" s="791"/>
      <c r="G17" s="92" t="s">
        <v>19</v>
      </c>
      <c r="H17" s="200" t="s">
        <v>76</v>
      </c>
      <c r="I17" s="200"/>
      <c r="J17" s="403"/>
      <c r="K17" s="404">
        <f>M17</f>
        <v>9762500</v>
      </c>
      <c r="L17" s="401">
        <v>0</v>
      </c>
      <c r="M17" s="196">
        <f>P17+O17+N17+Q17</f>
        <v>9762500</v>
      </c>
      <c r="N17" s="199">
        <f>'DRENAJE 2'!Q20</f>
        <v>3337500</v>
      </c>
      <c r="O17" s="196">
        <f>'DRENAJE 2'!R20</f>
        <v>1112500</v>
      </c>
      <c r="P17" s="195">
        <f>'DRENAJE 2'!S20</f>
        <v>5312500</v>
      </c>
      <c r="Q17" s="195">
        <v>0</v>
      </c>
      <c r="R17" s="646"/>
      <c r="S17" s="92"/>
      <c r="T17" s="405"/>
      <c r="U17" s="401">
        <v>1</v>
      </c>
      <c r="V17" s="92"/>
      <c r="W17" s="402"/>
      <c r="X17" s="402"/>
    </row>
    <row r="18" spans="2:26" s="64" customFormat="1" x14ac:dyDescent="0.2">
      <c r="B18" s="92"/>
      <c r="C18" s="406"/>
      <c r="D18" s="407"/>
      <c r="E18" s="407"/>
      <c r="F18" s="408"/>
      <c r="G18" s="92"/>
      <c r="H18" s="200"/>
      <c r="I18" s="200"/>
      <c r="J18" s="403"/>
      <c r="K18" s="404"/>
      <c r="L18" s="401"/>
      <c r="M18" s="196"/>
      <c r="N18" s="199"/>
      <c r="O18" s="196"/>
      <c r="P18" s="195"/>
      <c r="Q18" s="195"/>
      <c r="R18" s="646"/>
      <c r="S18" s="92"/>
      <c r="T18" s="405"/>
      <c r="U18" s="401"/>
      <c r="V18" s="92"/>
      <c r="W18" s="402"/>
      <c r="X18" s="402"/>
    </row>
    <row r="19" spans="2:26" s="64" customFormat="1" x14ac:dyDescent="0.2">
      <c r="B19" s="92"/>
      <c r="C19" s="792" t="str">
        <f>'URBANIZACION MPAL 3'!C14</f>
        <v>URBANIZACION MUNICIPAL</v>
      </c>
      <c r="D19" s="792"/>
      <c r="E19" s="792"/>
      <c r="F19" s="792"/>
      <c r="G19" s="92" t="s">
        <v>67</v>
      </c>
      <c r="H19" s="200" t="s">
        <v>77</v>
      </c>
      <c r="I19" s="200"/>
      <c r="J19" s="403"/>
      <c r="K19" s="404">
        <f>M19</f>
        <v>23442138.520000003</v>
      </c>
      <c r="L19" s="401">
        <v>0</v>
      </c>
      <c r="M19" s="196">
        <f>P19+O19+N19+Q19+R19</f>
        <v>23442138.520000003</v>
      </c>
      <c r="N19" s="199">
        <f>'URBANIZACION MPAL 3'!R29</f>
        <v>3739823.85</v>
      </c>
      <c r="O19" s="196">
        <f>'URBANIZACION MPAL 3'!S29</f>
        <v>2469823.85</v>
      </c>
      <c r="P19" s="195">
        <f>'URBANIZACION MPAL 3'!T29</f>
        <v>16544990.82</v>
      </c>
      <c r="Q19" s="195">
        <v>0</v>
      </c>
      <c r="R19" s="646">
        <f>'URBANIZACION MPAL 3'!U29</f>
        <v>687500</v>
      </c>
      <c r="S19" s="92"/>
      <c r="T19" s="405"/>
      <c r="U19" s="401">
        <v>1</v>
      </c>
      <c r="V19" s="201"/>
      <c r="W19" s="402"/>
      <c r="X19" s="402"/>
    </row>
    <row r="20" spans="2:26" s="64" customFormat="1" x14ac:dyDescent="0.2">
      <c r="B20" s="92"/>
      <c r="C20" s="406"/>
      <c r="D20" s="407"/>
      <c r="E20" s="407"/>
      <c r="F20" s="408"/>
      <c r="G20" s="92"/>
      <c r="H20" s="200"/>
      <c r="I20" s="200"/>
      <c r="J20" s="403"/>
      <c r="K20" s="404"/>
      <c r="L20" s="401"/>
      <c r="M20" s="196"/>
      <c r="N20" s="199"/>
      <c r="O20" s="196"/>
      <c r="P20" s="195"/>
      <c r="Q20" s="195"/>
      <c r="R20" s="646"/>
      <c r="S20" s="92"/>
      <c r="T20" s="405"/>
      <c r="U20" s="401"/>
      <c r="V20" s="92"/>
      <c r="W20" s="402"/>
      <c r="X20" s="402"/>
    </row>
    <row r="21" spans="2:26" s="64" customFormat="1" x14ac:dyDescent="0.2">
      <c r="B21" s="92"/>
      <c r="C21" s="792" t="str">
        <f>'ELECTRIFICACION 4'!C14</f>
        <v>ELECTRIFICACION RURAL Y DE COLONIAS POBRES</v>
      </c>
      <c r="D21" s="792"/>
      <c r="E21" s="792"/>
      <c r="F21" s="792"/>
      <c r="G21" s="92" t="s">
        <v>67</v>
      </c>
      <c r="H21" s="200" t="s">
        <v>78</v>
      </c>
      <c r="I21" s="200"/>
      <c r="J21" s="403"/>
      <c r="K21" s="404">
        <f>M21</f>
        <v>2382100.0099999998</v>
      </c>
      <c r="L21" s="401">
        <v>0</v>
      </c>
      <c r="M21" s="196">
        <f>P21+O21+N21+Q21</f>
        <v>2382100.0099999998</v>
      </c>
      <c r="N21" s="199">
        <f>'ELECTRIFICACION 4'!Q24</f>
        <v>1700000</v>
      </c>
      <c r="O21" s="196">
        <f>'ELECTRIFICACION 4'!R24</f>
        <v>75789</v>
      </c>
      <c r="P21" s="195">
        <f>'ELECTRIFICACION 4'!S24</f>
        <v>606311.01</v>
      </c>
      <c r="Q21" s="195">
        <v>0</v>
      </c>
      <c r="R21" s="646"/>
      <c r="S21" s="92"/>
      <c r="T21" s="405"/>
      <c r="U21" s="401">
        <v>1</v>
      </c>
      <c r="V21" s="92"/>
      <c r="W21" s="402"/>
      <c r="X21" s="402"/>
    </row>
    <row r="22" spans="2:26" s="64" customFormat="1" x14ac:dyDescent="0.2">
      <c r="B22" s="92"/>
      <c r="C22" s="406"/>
      <c r="D22" s="407"/>
      <c r="E22" s="407"/>
      <c r="F22" s="408"/>
      <c r="G22" s="92"/>
      <c r="H22" s="200"/>
      <c r="I22" s="200"/>
      <c r="J22" s="403"/>
      <c r="K22" s="404"/>
      <c r="L22" s="401"/>
      <c r="M22" s="196"/>
      <c r="N22" s="199"/>
      <c r="O22" s="196"/>
      <c r="P22" s="196"/>
      <c r="Q22" s="196"/>
      <c r="R22" s="647"/>
      <c r="S22" s="92"/>
      <c r="T22" s="405"/>
      <c r="U22" s="401"/>
      <c r="V22" s="92"/>
      <c r="W22" s="402"/>
      <c r="X22" s="402"/>
    </row>
    <row r="23" spans="2:26" s="64" customFormat="1" x14ac:dyDescent="0.2">
      <c r="B23" s="92"/>
      <c r="C23" s="792" t="str">
        <f>'INF. BASICA DE SALUD 5'!C14</f>
        <v>INFRAESTRUCTURA BASICA DE SALUD</v>
      </c>
      <c r="D23" s="792"/>
      <c r="E23" s="792"/>
      <c r="F23" s="792"/>
      <c r="G23" s="92" t="s">
        <v>67</v>
      </c>
      <c r="H23" s="200" t="s">
        <v>79</v>
      </c>
      <c r="I23" s="200"/>
      <c r="J23" s="403"/>
      <c r="K23" s="404">
        <f>M23</f>
        <v>3700000</v>
      </c>
      <c r="L23" s="401">
        <v>0</v>
      </c>
      <c r="M23" s="196">
        <f>P23+O23+N23+Q23</f>
        <v>3700000</v>
      </c>
      <c r="N23" s="199">
        <f>'INF. BASICA DE SALUD 5'!Q23</f>
        <v>3700000</v>
      </c>
      <c r="O23" s="196">
        <f>'INF. BASICA DE SALUD 5'!R23</f>
        <v>0</v>
      </c>
      <c r="P23" s="196">
        <f>'INF. BASICA DE SALUD 5'!S23</f>
        <v>0</v>
      </c>
      <c r="Q23" s="196">
        <v>0</v>
      </c>
      <c r="R23" s="647"/>
      <c r="S23" s="92"/>
      <c r="T23" s="405"/>
      <c r="U23" s="401">
        <v>1</v>
      </c>
      <c r="V23" s="201"/>
      <c r="W23" s="402"/>
      <c r="X23" s="402"/>
    </row>
    <row r="24" spans="2:26" s="64" customFormat="1" x14ac:dyDescent="0.2">
      <c r="B24" s="92"/>
      <c r="C24" s="406"/>
      <c r="D24" s="407"/>
      <c r="E24" s="407"/>
      <c r="F24" s="408"/>
      <c r="G24" s="92"/>
      <c r="H24" s="200"/>
      <c r="I24" s="200"/>
      <c r="J24" s="403"/>
      <c r="K24" s="404"/>
      <c r="L24" s="401"/>
      <c r="M24" s="196"/>
      <c r="N24" s="199"/>
      <c r="O24" s="196"/>
      <c r="P24" s="195"/>
      <c r="Q24" s="195"/>
      <c r="R24" s="646"/>
      <c r="S24" s="92"/>
      <c r="T24" s="405"/>
      <c r="U24" s="401"/>
      <c r="V24" s="92"/>
      <c r="W24" s="402"/>
      <c r="X24" s="402"/>
    </row>
    <row r="25" spans="2:26" s="64" customFormat="1" x14ac:dyDescent="0.2">
      <c r="B25" s="92"/>
      <c r="C25" s="792" t="str">
        <f>'INF. BASICA EDUCATIVA 6'!C14</f>
        <v>INFRAESTRUCTURA BÁSICA EDUCATIVA</v>
      </c>
      <c r="D25" s="792"/>
      <c r="E25" s="792"/>
      <c r="F25" s="792"/>
      <c r="G25" s="92" t="s">
        <v>67</v>
      </c>
      <c r="H25" s="200" t="s">
        <v>80</v>
      </c>
      <c r="I25" s="200"/>
      <c r="J25" s="403"/>
      <c r="K25" s="404">
        <f>M25</f>
        <v>5368999.9900000002</v>
      </c>
      <c r="L25" s="401">
        <v>0</v>
      </c>
      <c r="M25" s="196">
        <f>P25+O25+N25+Q25</f>
        <v>5368999.9900000002</v>
      </c>
      <c r="N25" s="199">
        <f>'INF. BASICA EDUCATIVA 6'!Q20</f>
        <v>4370000</v>
      </c>
      <c r="O25" s="196">
        <f>'INF. BASICA EDUCATIVA 6'!R20</f>
        <v>0</v>
      </c>
      <c r="P25" s="195">
        <f>'INF. BASICA EDUCATIVA 6'!S20</f>
        <v>998999.99</v>
      </c>
      <c r="Q25" s="195">
        <v>0</v>
      </c>
      <c r="R25" s="646"/>
      <c r="S25" s="92" t="s">
        <v>86</v>
      </c>
      <c r="T25" s="405"/>
      <c r="U25" s="401">
        <v>1</v>
      </c>
      <c r="V25" s="201"/>
      <c r="W25" s="402"/>
      <c r="X25" s="402"/>
      <c r="Y25" s="68"/>
      <c r="Z25" s="167"/>
    </row>
    <row r="26" spans="2:26" s="64" customFormat="1" x14ac:dyDescent="0.2">
      <c r="B26" s="92"/>
      <c r="C26" s="406"/>
      <c r="D26" s="407"/>
      <c r="E26" s="407"/>
      <c r="F26" s="408"/>
      <c r="G26" s="92"/>
      <c r="H26" s="200"/>
      <c r="I26" s="200"/>
      <c r="J26" s="403"/>
      <c r="K26" s="404"/>
      <c r="L26" s="401"/>
      <c r="M26" s="196"/>
      <c r="N26" s="199"/>
      <c r="O26" s="196"/>
      <c r="P26" s="196"/>
      <c r="Q26" s="196"/>
      <c r="R26" s="647"/>
      <c r="S26" s="92"/>
      <c r="T26" s="92"/>
      <c r="U26" s="401"/>
      <c r="V26" s="92"/>
      <c r="W26" s="402"/>
      <c r="X26" s="402"/>
      <c r="Y26" s="68"/>
      <c r="Z26" s="167"/>
    </row>
    <row r="27" spans="2:26" s="64" customFormat="1" x14ac:dyDescent="0.2">
      <c r="B27" s="92"/>
      <c r="C27" s="792" t="str">
        <f>'MEJORAMIENTO VIVIENDA 7'!C14</f>
        <v>MEJORAMIENTO DE LA VIVIENDA</v>
      </c>
      <c r="D27" s="792"/>
      <c r="E27" s="792"/>
      <c r="F27" s="792"/>
      <c r="G27" s="92" t="s">
        <v>67</v>
      </c>
      <c r="H27" s="200" t="s">
        <v>81</v>
      </c>
      <c r="I27" s="200"/>
      <c r="J27" s="403"/>
      <c r="K27" s="404">
        <f>M27</f>
        <v>7713598.2999999998</v>
      </c>
      <c r="L27" s="401">
        <v>0</v>
      </c>
      <c r="M27" s="196">
        <f>P27+O27+N27+Q27</f>
        <v>7713598.2999999998</v>
      </c>
      <c r="N27" s="199">
        <f>'MEJORAMIENTO VIVIENDA 7'!Q21</f>
        <v>4932218.3499999996</v>
      </c>
      <c r="O27" s="196">
        <v>0</v>
      </c>
      <c r="P27" s="196">
        <f>'MEJORAMIENTO VIVIENDA 7'!S21</f>
        <v>2781379.95</v>
      </c>
      <c r="Q27" s="196">
        <v>0</v>
      </c>
      <c r="R27" s="647"/>
      <c r="S27" s="92"/>
      <c r="T27" s="92"/>
      <c r="U27" s="401">
        <v>1</v>
      </c>
      <c r="V27" s="92"/>
      <c r="W27" s="402"/>
      <c r="X27" s="402"/>
      <c r="Y27" s="68"/>
      <c r="Z27" s="167"/>
    </row>
    <row r="28" spans="2:26" s="64" customFormat="1" x14ac:dyDescent="0.2">
      <c r="B28" s="92"/>
      <c r="C28" s="406"/>
      <c r="D28" s="407"/>
      <c r="E28" s="407"/>
      <c r="F28" s="408"/>
      <c r="G28" s="92"/>
      <c r="H28" s="200"/>
      <c r="I28" s="200"/>
      <c r="J28" s="403"/>
      <c r="K28" s="404"/>
      <c r="L28" s="401"/>
      <c r="M28" s="196"/>
      <c r="N28" s="199"/>
      <c r="O28" s="196"/>
      <c r="P28" s="196"/>
      <c r="Q28" s="196"/>
      <c r="R28" s="647"/>
      <c r="S28" s="92"/>
      <c r="T28" s="92"/>
      <c r="U28" s="401"/>
      <c r="V28" s="92"/>
      <c r="W28" s="402"/>
      <c r="X28" s="402"/>
      <c r="Y28" s="68"/>
      <c r="Z28" s="167"/>
    </row>
    <row r="29" spans="2:26" s="64" customFormat="1" x14ac:dyDescent="0.2">
      <c r="B29" s="92"/>
      <c r="C29" s="792" t="str">
        <f>'CAMINOS RURALES 8'!C14</f>
        <v>CAMINOS RURALES</v>
      </c>
      <c r="D29" s="792"/>
      <c r="E29" s="792"/>
      <c r="F29" s="792"/>
      <c r="G29" s="92" t="s">
        <v>67</v>
      </c>
      <c r="H29" s="200" t="s">
        <v>82</v>
      </c>
      <c r="I29" s="200"/>
      <c r="J29" s="403"/>
      <c r="K29" s="404">
        <f>M29</f>
        <v>2100000</v>
      </c>
      <c r="L29" s="401">
        <v>0</v>
      </c>
      <c r="M29" s="196">
        <f>P29+O29+N29+Q29</f>
        <v>2100000</v>
      </c>
      <c r="N29" s="199">
        <f>'CAMINOS RURALES 8'!Q18</f>
        <v>2100000</v>
      </c>
      <c r="O29" s="196">
        <f>'CAMINOS RURALES 8'!R18</f>
        <v>0</v>
      </c>
      <c r="P29" s="196">
        <f>'CAMINOS RURALES 8'!S18</f>
        <v>0</v>
      </c>
      <c r="Q29" s="196">
        <v>0</v>
      </c>
      <c r="R29" s="647"/>
      <c r="S29" s="92"/>
      <c r="T29" s="92"/>
      <c r="U29" s="401">
        <v>1</v>
      </c>
      <c r="V29" s="92"/>
      <c r="W29" s="402"/>
      <c r="X29" s="402"/>
      <c r="Y29" s="68"/>
      <c r="Z29" s="167"/>
    </row>
    <row r="30" spans="2:26" s="64" customFormat="1" x14ac:dyDescent="0.2">
      <c r="B30" s="92"/>
      <c r="C30" s="406"/>
      <c r="D30" s="407"/>
      <c r="E30" s="407"/>
      <c r="F30" s="408"/>
      <c r="G30" s="92"/>
      <c r="H30" s="200"/>
      <c r="I30" s="200"/>
      <c r="J30" s="403"/>
      <c r="K30" s="404"/>
      <c r="L30" s="401"/>
      <c r="M30" s="196"/>
      <c r="N30" s="199"/>
      <c r="O30" s="196"/>
      <c r="P30" s="196"/>
      <c r="Q30" s="196"/>
      <c r="R30" s="647"/>
      <c r="S30" s="92"/>
      <c r="T30" s="92"/>
      <c r="U30" s="401"/>
      <c r="V30" s="92"/>
      <c r="W30" s="402"/>
      <c r="X30" s="402"/>
      <c r="Y30" s="68"/>
      <c r="Z30" s="167"/>
    </row>
    <row r="31" spans="2:26" s="64" customFormat="1" x14ac:dyDescent="0.2">
      <c r="B31" s="92"/>
      <c r="C31" s="792" t="str">
        <f>'INF PROD RURAL 9'!C14:F14</f>
        <v>INFRAESTRUCTURA PRODUCTIVA RURAL</v>
      </c>
      <c r="D31" s="792"/>
      <c r="E31" s="792"/>
      <c r="F31" s="792"/>
      <c r="G31" s="92" t="s">
        <v>67</v>
      </c>
      <c r="H31" s="200" t="s">
        <v>68</v>
      </c>
      <c r="I31" s="200"/>
      <c r="J31" s="403"/>
      <c r="K31" s="404">
        <f>M31</f>
        <v>2570000</v>
      </c>
      <c r="L31" s="401">
        <v>0</v>
      </c>
      <c r="M31" s="196">
        <f>P31+O31+N31+Q31</f>
        <v>2570000</v>
      </c>
      <c r="N31" s="199">
        <f>'INF PROD RURAL 9'!Q27</f>
        <v>2070000</v>
      </c>
      <c r="O31" s="196">
        <f>'INF PROD RURAL 9'!R27</f>
        <v>250000</v>
      </c>
      <c r="P31" s="196">
        <f>'INF PROD RURAL 9'!S27</f>
        <v>250000</v>
      </c>
      <c r="Q31" s="196">
        <v>0</v>
      </c>
      <c r="R31" s="647"/>
      <c r="S31" s="92"/>
      <c r="T31" s="92"/>
      <c r="U31" s="401">
        <v>1</v>
      </c>
      <c r="V31" s="201"/>
      <c r="W31" s="402"/>
      <c r="X31" s="402"/>
      <c r="Y31" s="68"/>
      <c r="Z31" s="167"/>
    </row>
    <row r="32" spans="2:26" s="64" customFormat="1" x14ac:dyDescent="0.2">
      <c r="B32" s="92"/>
      <c r="C32" s="406"/>
      <c r="D32" s="407"/>
      <c r="E32" s="407"/>
      <c r="F32" s="408"/>
      <c r="G32" s="92"/>
      <c r="H32" s="200"/>
      <c r="I32" s="200"/>
      <c r="J32" s="403"/>
      <c r="K32" s="404"/>
      <c r="L32" s="401"/>
      <c r="M32" s="196"/>
      <c r="N32" s="199"/>
      <c r="O32" s="196"/>
      <c r="P32" s="196"/>
      <c r="Q32" s="196"/>
      <c r="R32" s="647"/>
      <c r="S32" s="92"/>
      <c r="T32" s="92"/>
      <c r="U32" s="401"/>
      <c r="V32" s="92"/>
      <c r="W32" s="402"/>
      <c r="X32" s="402"/>
      <c r="Y32" s="68"/>
      <c r="Z32" s="167"/>
    </row>
    <row r="33" spans="2:26" s="64" customFormat="1" x14ac:dyDescent="0.2">
      <c r="B33" s="92"/>
      <c r="C33" s="792" t="s">
        <v>53</v>
      </c>
      <c r="D33" s="792"/>
      <c r="E33" s="792"/>
      <c r="F33" s="792"/>
      <c r="G33" s="92" t="s">
        <v>67</v>
      </c>
      <c r="H33" s="200" t="s">
        <v>69</v>
      </c>
      <c r="I33" s="200"/>
      <c r="J33" s="403"/>
      <c r="K33" s="404">
        <f>M33</f>
        <v>1129880.28</v>
      </c>
      <c r="L33" s="401">
        <v>0</v>
      </c>
      <c r="M33" s="196">
        <f>P33+O33+N33+Q33</f>
        <v>1129880.28</v>
      </c>
      <c r="N33" s="199">
        <f>'INDIRECTOS 10'!O24</f>
        <v>1129880.28</v>
      </c>
      <c r="O33" s="196">
        <v>0</v>
      </c>
      <c r="P33" s="196">
        <f>'INDIRECTOS 10'!P24</f>
        <v>0</v>
      </c>
      <c r="Q33" s="196">
        <v>0</v>
      </c>
      <c r="R33" s="647"/>
      <c r="S33" s="92"/>
      <c r="T33" s="92"/>
      <c r="U33" s="401">
        <v>1</v>
      </c>
      <c r="V33" s="92"/>
      <c r="W33" s="402"/>
      <c r="X33" s="402"/>
      <c r="Y33" s="68"/>
      <c r="Z33" s="167"/>
    </row>
    <row r="34" spans="2:26" s="64" customFormat="1" x14ac:dyDescent="0.2">
      <c r="B34" s="92"/>
      <c r="C34" s="406"/>
      <c r="D34" s="407"/>
      <c r="E34" s="407"/>
      <c r="F34" s="408"/>
      <c r="G34" s="92"/>
      <c r="H34" s="200"/>
      <c r="I34" s="200"/>
      <c r="J34" s="403"/>
      <c r="K34" s="404"/>
      <c r="L34" s="401"/>
      <c r="M34" s="196"/>
      <c r="N34" s="199"/>
      <c r="O34" s="196"/>
      <c r="P34" s="196"/>
      <c r="Q34" s="196"/>
      <c r="R34" s="647"/>
      <c r="S34" s="92"/>
      <c r="T34" s="92"/>
      <c r="U34" s="401"/>
      <c r="V34" s="92"/>
      <c r="W34" s="402"/>
      <c r="X34" s="402"/>
      <c r="Y34" s="68"/>
      <c r="Z34" s="167"/>
    </row>
    <row r="35" spans="2:26" s="64" customFormat="1" ht="13.5" thickBot="1" x14ac:dyDescent="0.25">
      <c r="B35" s="231"/>
      <c r="C35" s="797" t="s">
        <v>18</v>
      </c>
      <c r="D35" s="797"/>
      <c r="E35" s="797"/>
      <c r="F35" s="797"/>
      <c r="G35" s="231" t="s">
        <v>67</v>
      </c>
      <c r="H35" s="409" t="s">
        <v>70</v>
      </c>
      <c r="I35" s="409"/>
      <c r="J35" s="410"/>
      <c r="K35" s="411">
        <f>M35</f>
        <v>753253.52</v>
      </c>
      <c r="L35" s="412">
        <v>0</v>
      </c>
      <c r="M35" s="247">
        <f>P35+O35+N35+Q35</f>
        <v>753253.52</v>
      </c>
      <c r="N35" s="237">
        <f>'DESARROLLO INST. 11'!L17</f>
        <v>753253.52</v>
      </c>
      <c r="O35" s="236">
        <v>0</v>
      </c>
      <c r="P35" s="236">
        <v>0</v>
      </c>
      <c r="Q35" s="236">
        <v>0</v>
      </c>
      <c r="R35" s="648"/>
      <c r="S35" s="231"/>
      <c r="T35" s="231"/>
      <c r="U35" s="412">
        <v>1</v>
      </c>
      <c r="V35" s="231"/>
      <c r="W35" s="413"/>
      <c r="X35" s="413"/>
      <c r="Y35" s="69"/>
      <c r="Z35" s="168"/>
    </row>
    <row r="36" spans="2:26" ht="13.5" thickBot="1" x14ac:dyDescent="0.25">
      <c r="B36" s="1"/>
      <c r="C36" s="1"/>
      <c r="D36" s="1"/>
      <c r="E36" s="1"/>
      <c r="F36" s="1"/>
      <c r="G36" s="1"/>
      <c r="H36" s="1"/>
      <c r="I36" s="1"/>
      <c r="J36" s="19" t="s">
        <v>11</v>
      </c>
      <c r="K36" s="414">
        <f>SUM(K14:K35)</f>
        <v>80444470.620000005</v>
      </c>
      <c r="L36" s="59"/>
      <c r="M36" s="414">
        <f>M15+M17+M19+M21+M23+M25+M27+M29+M31+M33+M35</f>
        <v>80444470.620000005</v>
      </c>
      <c r="N36" s="414">
        <f>SUM(N14:N35)</f>
        <v>37662676.000000007</v>
      </c>
      <c r="O36" s="414">
        <f>SUM(O14:O35)</f>
        <v>7054112.8499999996</v>
      </c>
      <c r="P36" s="414">
        <f>SUM(P14:P35)</f>
        <v>35040181.770000003</v>
      </c>
      <c r="Q36" s="414">
        <f>SUM(Q14:Q35)</f>
        <v>0</v>
      </c>
      <c r="R36" s="414">
        <f>SUM(R14:R35)</f>
        <v>687500</v>
      </c>
      <c r="S36" s="1"/>
      <c r="T36" s="1"/>
      <c r="U36" s="1"/>
      <c r="V36" s="1"/>
      <c r="W36" s="1"/>
      <c r="X36" s="1"/>
    </row>
    <row r="37" spans="2:26" ht="17.25" customHeight="1" x14ac:dyDescent="0.2">
      <c r="B37" s="1"/>
      <c r="C37" s="1"/>
      <c r="D37" s="1"/>
      <c r="E37" s="1"/>
      <c r="F37" s="1"/>
      <c r="G37" s="1"/>
      <c r="H37" s="1"/>
      <c r="I37" s="1"/>
      <c r="J37" s="1"/>
      <c r="K37" s="1"/>
      <c r="M37" s="101"/>
      <c r="P37" s="1"/>
      <c r="Q37" s="1"/>
      <c r="R37" s="1"/>
      <c r="S37" s="1"/>
      <c r="T37" s="1"/>
      <c r="U37" s="1"/>
      <c r="V37" s="1"/>
      <c r="W37" s="1"/>
      <c r="X37" s="1"/>
    </row>
    <row r="38" spans="2:26" x14ac:dyDescent="0.2">
      <c r="B38" s="798" t="s">
        <v>203</v>
      </c>
      <c r="C38" s="798"/>
      <c r="D38" s="798"/>
      <c r="E38" s="798"/>
      <c r="F38" s="798"/>
      <c r="G38" s="798"/>
      <c r="H38" s="798"/>
      <c r="I38" s="798"/>
      <c r="J38" s="798"/>
      <c r="K38" s="798"/>
      <c r="L38" s="798"/>
      <c r="M38" s="798"/>
      <c r="N38" s="798"/>
      <c r="O38" s="798"/>
      <c r="P38" s="798"/>
      <c r="Q38" s="798"/>
      <c r="R38" s="798"/>
      <c r="S38" s="798"/>
      <c r="T38" s="798"/>
      <c r="U38" s="798"/>
      <c r="V38" s="798"/>
      <c r="W38" s="798"/>
      <c r="X38" s="798"/>
    </row>
    <row r="39" spans="2:26" x14ac:dyDescent="0.2">
      <c r="J39" s="97"/>
      <c r="K39" s="97"/>
      <c r="L39" s="7"/>
      <c r="M39" s="7"/>
      <c r="O39" s="8"/>
    </row>
    <row r="40" spans="2:26" x14ac:dyDescent="0.2">
      <c r="N40" s="78"/>
      <c r="P40" s="78"/>
      <c r="Q40" s="100"/>
      <c r="R40" s="100"/>
    </row>
    <row r="41" spans="2:26" x14ac:dyDescent="0.2">
      <c r="N41" s="78"/>
      <c r="O41" s="78"/>
      <c r="Q41" s="98"/>
      <c r="R41" s="98"/>
      <c r="U41" s="676" t="s">
        <v>55</v>
      </c>
      <c r="V41" s="676"/>
      <c r="W41" s="676"/>
      <c r="X41" s="676"/>
      <c r="Y41" s="70"/>
    </row>
    <row r="42" spans="2:26" x14ac:dyDescent="0.2">
      <c r="K42" s="65"/>
      <c r="Q42" s="98"/>
      <c r="R42" s="98"/>
      <c r="U42" s="667" t="s">
        <v>17</v>
      </c>
      <c r="V42" s="667"/>
      <c r="W42" s="667"/>
      <c r="X42" s="667"/>
    </row>
    <row r="44" spans="2:26" x14ac:dyDescent="0.2">
      <c r="M44" s="160"/>
      <c r="N44" s="42"/>
      <c r="O44" s="160"/>
    </row>
    <row r="45" spans="2:26" x14ac:dyDescent="0.2">
      <c r="M45" s="160"/>
      <c r="N45" s="160"/>
      <c r="O45" s="160"/>
    </row>
    <row r="46" spans="2:26" x14ac:dyDescent="0.2">
      <c r="M46" s="160"/>
      <c r="N46" s="160"/>
      <c r="O46" s="160"/>
      <c r="P46" s="78"/>
    </row>
    <row r="47" spans="2:26" x14ac:dyDescent="0.2">
      <c r="M47" s="160"/>
      <c r="N47" s="160"/>
      <c r="O47" s="160"/>
    </row>
    <row r="48" spans="2:26" x14ac:dyDescent="0.2">
      <c r="M48" s="160"/>
      <c r="N48" s="42"/>
      <c r="O48" s="160"/>
    </row>
    <row r="49" spans="13:15" x14ac:dyDescent="0.2">
      <c r="M49" s="160"/>
      <c r="N49" s="160"/>
      <c r="O49" s="160"/>
    </row>
  </sheetData>
  <mergeCells count="36">
    <mergeCell ref="U42:X42"/>
    <mergeCell ref="C14:F14"/>
    <mergeCell ref="U41:X41"/>
    <mergeCell ref="W11:W12"/>
    <mergeCell ref="C15:F15"/>
    <mergeCell ref="X11:X12"/>
    <mergeCell ref="S11:U11"/>
    <mergeCell ref="G11:G12"/>
    <mergeCell ref="I11:I12"/>
    <mergeCell ref="C11:F12"/>
    <mergeCell ref="C29:F29"/>
    <mergeCell ref="C31:F31"/>
    <mergeCell ref="C33:F33"/>
    <mergeCell ref="L11:L12"/>
    <mergeCell ref="C35:F35"/>
    <mergeCell ref="B38:X38"/>
    <mergeCell ref="B10:W10"/>
    <mergeCell ref="V11:V12"/>
    <mergeCell ref="K9:O9"/>
    <mergeCell ref="K3:O3"/>
    <mergeCell ref="K4:O4"/>
    <mergeCell ref="K7:O7"/>
    <mergeCell ref="K5:O6"/>
    <mergeCell ref="K8:O8"/>
    <mergeCell ref="Q6:U6"/>
    <mergeCell ref="J11:J12"/>
    <mergeCell ref="K11:K12"/>
    <mergeCell ref="B11:B12"/>
    <mergeCell ref="M11:P11"/>
    <mergeCell ref="H11:H12"/>
    <mergeCell ref="C17:F17"/>
    <mergeCell ref="C21:F21"/>
    <mergeCell ref="C23:F23"/>
    <mergeCell ref="C25:F25"/>
    <mergeCell ref="C27:F27"/>
    <mergeCell ref="C19:F19"/>
  </mergeCells>
  <phoneticPr fontId="0" type="noConversion"/>
  <printOptions horizontalCentered="1"/>
  <pageMargins left="0" right="0" top="0" bottom="0" header="0.19685039370078741" footer="0"/>
  <pageSetup paperSize="5" scale="65" orientation="landscape"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tabSelected="1" view="pageBreakPreview" topLeftCell="A4" workbookViewId="0">
      <selection activeCell="M19" sqref="M19"/>
    </sheetView>
  </sheetViews>
  <sheetFormatPr baseColWidth="10" defaultRowHeight="12.75" x14ac:dyDescent="0.2"/>
  <cols>
    <col min="1" max="1" width="2.5703125" style="62" customWidth="1"/>
    <col min="2" max="2" width="8.5703125" style="62" customWidth="1"/>
    <col min="3" max="3" width="10.7109375" style="62" customWidth="1"/>
    <col min="4" max="4" width="12.5703125" style="62" customWidth="1"/>
    <col min="5" max="5" width="10.7109375" style="62" customWidth="1"/>
    <col min="6" max="6" width="14.7109375" style="62" customWidth="1"/>
    <col min="7" max="7" width="8.140625" style="62" customWidth="1"/>
    <col min="8" max="8" width="5.7109375" style="62" customWidth="1"/>
    <col min="9" max="9" width="8.5703125" style="62" customWidth="1"/>
    <col min="10" max="10" width="10" style="62" customWidth="1"/>
    <col min="11" max="11" width="19.7109375" style="62" customWidth="1"/>
    <col min="12" max="12" width="11.140625" style="62" customWidth="1"/>
    <col min="13" max="13" width="20.5703125" style="62" customWidth="1"/>
    <col min="14" max="14" width="20.140625" style="62" customWidth="1"/>
    <col min="15" max="15" width="13" style="62" customWidth="1"/>
    <col min="16" max="16" width="8.5703125" style="62" customWidth="1"/>
    <col min="17" max="17" width="8" style="62" customWidth="1"/>
    <col min="18" max="18" width="9.42578125" style="62" customWidth="1"/>
    <col min="19" max="19" width="11" style="62" customWidth="1"/>
    <col min="20" max="20" width="9.28515625" style="62" customWidth="1"/>
    <col min="21" max="21" width="6.5703125" style="62" customWidth="1"/>
    <col min="22" max="22" width="2.140625" style="62" customWidth="1"/>
    <col min="23" max="16384" width="11.42578125" style="62"/>
  </cols>
  <sheetData>
    <row r="1" spans="1:24" ht="13.5" thickBot="1" x14ac:dyDescent="0.25"/>
    <row r="2" spans="1:24" x14ac:dyDescent="0.2">
      <c r="B2" s="135"/>
      <c r="C2" s="136"/>
      <c r="D2" s="136"/>
      <c r="E2" s="136"/>
      <c r="F2" s="136"/>
      <c r="G2" s="136"/>
      <c r="H2" s="136"/>
      <c r="I2" s="136"/>
      <c r="J2" s="136"/>
      <c r="K2" s="136"/>
      <c r="L2" s="136"/>
      <c r="M2" s="136"/>
      <c r="N2" s="136"/>
      <c r="O2" s="136"/>
      <c r="P2" s="136"/>
      <c r="Q2" s="136"/>
      <c r="R2" s="136"/>
      <c r="S2" s="136"/>
      <c r="T2" s="136"/>
      <c r="U2" s="137"/>
      <c r="V2" s="138"/>
    </row>
    <row r="3" spans="1:24" ht="15.75" x14ac:dyDescent="0.25">
      <c r="A3" s="139"/>
      <c r="B3" s="138"/>
      <c r="C3" s="179"/>
      <c r="D3" s="22" t="s">
        <v>90</v>
      </c>
      <c r="E3" s="67"/>
      <c r="F3" s="22"/>
      <c r="G3" s="67"/>
      <c r="H3" s="179"/>
      <c r="I3" s="179"/>
      <c r="J3" s="179"/>
      <c r="K3" s="669" t="s">
        <v>24</v>
      </c>
      <c r="L3" s="669"/>
      <c r="M3" s="669"/>
      <c r="N3" s="669"/>
      <c r="O3" s="179"/>
      <c r="P3" s="170" t="s">
        <v>57</v>
      </c>
      <c r="Q3" s="22" t="s">
        <v>118</v>
      </c>
      <c r="R3" s="179"/>
      <c r="S3" s="179"/>
      <c r="T3" s="179"/>
      <c r="U3" s="180"/>
      <c r="V3" s="240"/>
    </row>
    <row r="4" spans="1:24" ht="15.75" x14ac:dyDescent="0.25">
      <c r="A4" s="139"/>
      <c r="B4" s="138"/>
      <c r="C4" s="179"/>
      <c r="D4" s="172" t="s">
        <v>56</v>
      </c>
      <c r="E4" s="22"/>
      <c r="F4" s="22"/>
      <c r="G4" s="30"/>
      <c r="H4" s="179"/>
      <c r="I4" s="179"/>
      <c r="J4" s="179"/>
      <c r="K4" s="669" t="s">
        <v>25</v>
      </c>
      <c r="L4" s="669"/>
      <c r="M4" s="669"/>
      <c r="N4" s="669"/>
      <c r="O4" s="179"/>
      <c r="P4" s="179"/>
      <c r="Q4" s="179"/>
      <c r="R4" s="179"/>
      <c r="S4" s="179"/>
      <c r="T4" s="179"/>
      <c r="U4" s="180"/>
      <c r="V4" s="240"/>
    </row>
    <row r="5" spans="1:24" ht="12.75" customHeight="1" x14ac:dyDescent="0.2">
      <c r="A5" s="139"/>
      <c r="B5" s="138"/>
      <c r="C5" s="140"/>
      <c r="D5" s="172" t="s">
        <v>65</v>
      </c>
      <c r="E5" s="22"/>
      <c r="F5" s="172"/>
      <c r="G5" s="172"/>
      <c r="H5" s="140"/>
      <c r="I5" s="140"/>
      <c r="J5" s="140"/>
      <c r="K5" s="677" t="s">
        <v>89</v>
      </c>
      <c r="L5" s="677"/>
      <c r="M5" s="677"/>
      <c r="N5" s="677"/>
      <c r="O5" s="269"/>
      <c r="P5" s="140"/>
      <c r="Q5" s="140"/>
      <c r="R5" s="140"/>
      <c r="S5" s="140"/>
      <c r="T5" s="140"/>
      <c r="U5" s="181"/>
      <c r="V5" s="241"/>
    </row>
    <row r="6" spans="1:24" x14ac:dyDescent="0.2">
      <c r="B6" s="23"/>
      <c r="C6" s="67"/>
      <c r="D6" s="172" t="s">
        <v>64</v>
      </c>
      <c r="E6" s="268" t="str">
        <f>'AGUA POTABLE 1'!E6</f>
        <v>22  DE MARZO  DE 2015</v>
      </c>
      <c r="F6" s="22"/>
      <c r="G6" s="67"/>
      <c r="H6" s="67"/>
      <c r="I6" s="67"/>
      <c r="J6" s="67"/>
      <c r="K6" s="677"/>
      <c r="L6" s="677"/>
      <c r="M6" s="677"/>
      <c r="N6" s="677"/>
      <c r="O6" s="670" t="s">
        <v>39</v>
      </c>
      <c r="P6" s="670"/>
      <c r="Q6" s="670"/>
      <c r="R6" s="670"/>
      <c r="S6" s="67"/>
      <c r="T6" s="67"/>
      <c r="U6" s="139"/>
      <c r="V6" s="138"/>
    </row>
    <row r="7" spans="1:24" x14ac:dyDescent="0.2">
      <c r="B7" s="23"/>
      <c r="C7" s="67"/>
      <c r="D7" s="172" t="s">
        <v>71</v>
      </c>
      <c r="E7" s="67"/>
      <c r="F7" s="22"/>
      <c r="G7" s="67"/>
      <c r="H7" s="30"/>
      <c r="I7" s="30"/>
      <c r="J7" s="30"/>
      <c r="K7" s="676" t="s">
        <v>63</v>
      </c>
      <c r="L7" s="676"/>
      <c r="M7" s="676"/>
      <c r="N7" s="676"/>
      <c r="O7" s="36" t="s">
        <v>44</v>
      </c>
      <c r="P7" s="35" t="s">
        <v>45</v>
      </c>
      <c r="Q7" s="67"/>
      <c r="R7" s="67"/>
      <c r="S7" s="67"/>
      <c r="T7" s="67"/>
      <c r="U7" s="139"/>
      <c r="V7" s="138"/>
    </row>
    <row r="8" spans="1:24" x14ac:dyDescent="0.2">
      <c r="B8" s="23"/>
      <c r="C8" s="67"/>
      <c r="D8" s="172" t="s">
        <v>72</v>
      </c>
      <c r="E8" s="22"/>
      <c r="F8" s="22"/>
      <c r="G8" s="67"/>
      <c r="H8" s="140"/>
      <c r="I8" s="140"/>
      <c r="J8" s="140"/>
      <c r="K8" s="674" t="s">
        <v>156</v>
      </c>
      <c r="L8" s="674"/>
      <c r="M8" s="674"/>
      <c r="N8" s="674"/>
      <c r="O8" s="36" t="s">
        <v>41</v>
      </c>
      <c r="P8" s="35" t="s">
        <v>46</v>
      </c>
      <c r="Q8" s="67"/>
      <c r="R8" s="34"/>
      <c r="S8" s="34"/>
      <c r="T8" s="67"/>
      <c r="U8" s="139"/>
      <c r="V8" s="138"/>
    </row>
    <row r="9" spans="1:24" ht="13.5" thickBot="1" x14ac:dyDescent="0.25">
      <c r="B9" s="239"/>
      <c r="C9" s="141"/>
      <c r="D9" s="141"/>
      <c r="E9" s="141"/>
      <c r="F9" s="141"/>
      <c r="G9" s="141"/>
      <c r="H9" s="141"/>
      <c r="I9" s="141"/>
      <c r="J9" s="141"/>
      <c r="K9" s="675" t="s">
        <v>23</v>
      </c>
      <c r="L9" s="675"/>
      <c r="M9" s="675"/>
      <c r="N9" s="675"/>
      <c r="O9" s="271"/>
      <c r="P9" s="141"/>
      <c r="Q9" s="141"/>
      <c r="R9" s="24" t="s">
        <v>26</v>
      </c>
      <c r="S9" s="25">
        <v>13</v>
      </c>
      <c r="T9" s="25" t="s">
        <v>27</v>
      </c>
      <c r="U9" s="183">
        <f>'AGUA POTABLE 1'!$AA$9</f>
        <v>13</v>
      </c>
      <c r="V9" s="242"/>
    </row>
    <row r="10" spans="1:24" s="67" customFormat="1" ht="3" customHeight="1" thickBot="1" x14ac:dyDescent="0.25">
      <c r="B10" s="793"/>
      <c r="C10" s="794"/>
      <c r="D10" s="794"/>
      <c r="E10" s="794"/>
      <c r="F10" s="794"/>
      <c r="G10" s="794"/>
      <c r="H10" s="794"/>
      <c r="I10" s="794"/>
      <c r="J10" s="794"/>
      <c r="K10" s="794"/>
      <c r="L10" s="794"/>
      <c r="M10" s="794"/>
      <c r="N10" s="794"/>
      <c r="O10" s="794"/>
      <c r="P10" s="794"/>
      <c r="Q10" s="794"/>
      <c r="R10" s="794"/>
      <c r="S10" s="794"/>
      <c r="T10" s="794"/>
      <c r="U10" s="174"/>
    </row>
    <row r="11" spans="1:24" s="7" customFormat="1" ht="36.75" customHeight="1" thickBot="1" x14ac:dyDescent="0.25">
      <c r="A11" s="66"/>
      <c r="B11" s="668" t="s">
        <v>142</v>
      </c>
      <c r="C11" s="668" t="s">
        <v>0</v>
      </c>
      <c r="D11" s="668"/>
      <c r="E11" s="668"/>
      <c r="F11" s="668"/>
      <c r="G11" s="668" t="s">
        <v>1</v>
      </c>
      <c r="H11" s="668" t="s">
        <v>2</v>
      </c>
      <c r="I11" s="668" t="s">
        <v>3</v>
      </c>
      <c r="J11" s="668" t="s">
        <v>4</v>
      </c>
      <c r="K11" s="668" t="s">
        <v>5</v>
      </c>
      <c r="L11" s="668" t="s">
        <v>20</v>
      </c>
      <c r="M11" s="668" t="s">
        <v>129</v>
      </c>
      <c r="N11" s="668"/>
      <c r="O11" s="668"/>
      <c r="P11" s="668" t="s">
        <v>7</v>
      </c>
      <c r="Q11" s="668"/>
      <c r="R11" s="668"/>
      <c r="S11" s="668" t="s">
        <v>8</v>
      </c>
      <c r="T11" s="668" t="s">
        <v>146</v>
      </c>
      <c r="U11" s="668" t="s">
        <v>10</v>
      </c>
      <c r="X11" s="66"/>
    </row>
    <row r="12" spans="1:24" s="7" customFormat="1" ht="36.75" customHeight="1" thickBot="1" x14ac:dyDescent="0.25">
      <c r="B12" s="668"/>
      <c r="C12" s="668"/>
      <c r="D12" s="668"/>
      <c r="E12" s="668"/>
      <c r="F12" s="668"/>
      <c r="G12" s="668"/>
      <c r="H12" s="668"/>
      <c r="I12" s="668"/>
      <c r="J12" s="668"/>
      <c r="K12" s="668"/>
      <c r="L12" s="668"/>
      <c r="M12" s="248" t="s">
        <v>122</v>
      </c>
      <c r="N12" s="248" t="s">
        <v>124</v>
      </c>
      <c r="O12" s="248" t="s">
        <v>125</v>
      </c>
      <c r="P12" s="248" t="s">
        <v>12</v>
      </c>
      <c r="Q12" s="248" t="s">
        <v>13</v>
      </c>
      <c r="R12" s="266" t="s">
        <v>157</v>
      </c>
      <c r="S12" s="668"/>
      <c r="T12" s="668"/>
      <c r="U12" s="668"/>
    </row>
    <row r="13" spans="1:24" ht="3.75" customHeight="1" thickBot="1" x14ac:dyDescent="0.25">
      <c r="B13" s="1"/>
      <c r="C13" s="1"/>
      <c r="D13" s="1"/>
      <c r="E13" s="1"/>
      <c r="F13" s="1"/>
      <c r="G13" s="1"/>
      <c r="H13" s="1"/>
      <c r="I13" s="1"/>
      <c r="J13" s="1"/>
      <c r="K13" s="1"/>
      <c r="L13" s="1"/>
      <c r="M13" s="5"/>
      <c r="N13" s="5"/>
      <c r="O13" s="5"/>
      <c r="P13" s="5"/>
      <c r="Q13" s="5"/>
      <c r="R13" s="5"/>
      <c r="S13" s="5"/>
      <c r="T13" s="5"/>
      <c r="U13" s="5"/>
    </row>
    <row r="14" spans="1:24" x14ac:dyDescent="0.2">
      <c r="B14" s="3"/>
      <c r="C14" s="693" t="s">
        <v>49</v>
      </c>
      <c r="D14" s="795"/>
      <c r="E14" s="795"/>
      <c r="F14" s="796"/>
      <c r="G14" s="3"/>
      <c r="H14" s="6"/>
      <c r="I14" s="6"/>
      <c r="J14" s="4"/>
      <c r="K14" s="14"/>
      <c r="L14" s="28"/>
      <c r="M14" s="14"/>
      <c r="N14" s="14"/>
      <c r="O14" s="2"/>
      <c r="P14" s="3"/>
      <c r="Q14" s="3"/>
      <c r="R14" s="29"/>
      <c r="S14" s="202"/>
      <c r="T14" s="9"/>
      <c r="U14" s="9"/>
      <c r="V14" s="5"/>
    </row>
    <row r="15" spans="1:24" s="64" customFormat="1" x14ac:dyDescent="0.2">
      <c r="B15" s="92"/>
      <c r="C15" s="788" t="str">
        <f>'AGUA POTABLE 1'!C14</f>
        <v>AGUA POTABLE</v>
      </c>
      <c r="D15" s="788"/>
      <c r="E15" s="788"/>
      <c r="F15" s="788"/>
      <c r="G15" s="225" t="s">
        <v>67</v>
      </c>
      <c r="H15" s="88">
        <v>1</v>
      </c>
      <c r="I15" s="88"/>
      <c r="J15" s="249"/>
      <c r="K15" s="198">
        <f>O15+N15+M15</f>
        <v>9830000</v>
      </c>
      <c r="L15" s="93">
        <v>0</v>
      </c>
      <c r="M15" s="196">
        <f>'AGUA POTABLE 1'!Q28</f>
        <v>9830000</v>
      </c>
      <c r="N15" s="196">
        <v>0</v>
      </c>
      <c r="O15" s="195">
        <v>0</v>
      </c>
      <c r="P15" s="225"/>
      <c r="Q15" s="128"/>
      <c r="R15" s="93">
        <v>1</v>
      </c>
      <c r="S15" s="201"/>
      <c r="T15" s="158"/>
      <c r="U15" s="158"/>
    </row>
    <row r="16" spans="1:24" s="64" customFormat="1" x14ac:dyDescent="0.2">
      <c r="B16" s="92"/>
      <c r="C16" s="192"/>
      <c r="D16" s="193"/>
      <c r="E16" s="193"/>
      <c r="F16" s="194"/>
      <c r="G16" s="225"/>
      <c r="H16" s="88"/>
      <c r="I16" s="88"/>
      <c r="J16" s="249"/>
      <c r="K16" s="196"/>
      <c r="L16" s="93"/>
      <c r="M16" s="196"/>
      <c r="N16" s="196"/>
      <c r="O16" s="195"/>
      <c r="P16" s="225"/>
      <c r="Q16" s="128"/>
      <c r="R16" s="165"/>
      <c r="S16" s="92"/>
      <c r="T16" s="158"/>
      <c r="U16" s="158"/>
    </row>
    <row r="17" spans="2:23" s="64" customFormat="1" x14ac:dyDescent="0.2">
      <c r="B17" s="92"/>
      <c r="C17" s="801" t="s">
        <v>75</v>
      </c>
      <c r="D17" s="802"/>
      <c r="E17" s="802"/>
      <c r="F17" s="803"/>
      <c r="G17" s="225" t="s">
        <v>19</v>
      </c>
      <c r="H17" s="88" t="s">
        <v>76</v>
      </c>
      <c r="I17" s="88"/>
      <c r="J17" s="249"/>
      <c r="K17" s="198">
        <f t="shared" ref="K17:K35" si="0">O17+N17+M17</f>
        <v>3337500</v>
      </c>
      <c r="L17" s="93">
        <v>0</v>
      </c>
      <c r="M17" s="196">
        <f>'DRENAJE 2'!Q20</f>
        <v>3337500</v>
      </c>
      <c r="N17" s="196">
        <v>0</v>
      </c>
      <c r="O17" s="195">
        <v>0</v>
      </c>
      <c r="P17" s="225"/>
      <c r="Q17" s="128"/>
      <c r="R17" s="93">
        <v>1</v>
      </c>
      <c r="S17" s="92"/>
      <c r="T17" s="158"/>
      <c r="U17" s="158"/>
    </row>
    <row r="18" spans="2:23" s="64" customFormat="1" x14ac:dyDescent="0.2">
      <c r="B18" s="92"/>
      <c r="C18" s="192"/>
      <c r="D18" s="193"/>
      <c r="E18" s="193"/>
      <c r="F18" s="194"/>
      <c r="G18" s="225"/>
      <c r="H18" s="88"/>
      <c r="I18" s="88"/>
      <c r="J18" s="249"/>
      <c r="K18" s="196"/>
      <c r="L18" s="93"/>
      <c r="M18" s="196"/>
      <c r="N18" s="196"/>
      <c r="O18" s="195"/>
      <c r="P18" s="225"/>
      <c r="Q18" s="128"/>
      <c r="R18" s="165"/>
      <c r="S18" s="92"/>
      <c r="T18" s="158"/>
      <c r="U18" s="158"/>
    </row>
    <row r="19" spans="2:23" s="64" customFormat="1" x14ac:dyDescent="0.2">
      <c r="B19" s="92"/>
      <c r="C19" s="788" t="str">
        <f>'URBANIZACION MPAL 3'!C14</f>
        <v>URBANIZACION MUNICIPAL</v>
      </c>
      <c r="D19" s="788"/>
      <c r="E19" s="788"/>
      <c r="F19" s="788"/>
      <c r="G19" s="225" t="s">
        <v>67</v>
      </c>
      <c r="H19" s="88" t="s">
        <v>77</v>
      </c>
      <c r="I19" s="88"/>
      <c r="J19" s="249"/>
      <c r="K19" s="198">
        <f t="shared" si="0"/>
        <v>3739823.85</v>
      </c>
      <c r="L19" s="93">
        <v>0</v>
      </c>
      <c r="M19" s="196">
        <f>'URBANIZACION MPAL 3'!R27</f>
        <v>170000</v>
      </c>
      <c r="N19" s="196">
        <f>'URBANIZACION MPAL 3'!R15+'URBANIZACION MPAL 3'!R16+'URBANIZACION MPAL 3'!R17+'URBANIZACION MPAL 3'!R18+'URBANIZACION MPAL 3'!R19+'URBANIZACION MPAL 3'!R20+'URBANIZACION MPAL 3'!R21+'URBANIZACION MPAL 3'!R22+'URBANIZACION MPAL 3'!R25+'URBANIZACION MPAL 3'!R26</f>
        <v>3369823.85</v>
      </c>
      <c r="O19" s="195">
        <f>'URBANIZACION MPAL 3'!R23+'URBANIZACION MPAL 3'!R24</f>
        <v>200000</v>
      </c>
      <c r="P19" s="225"/>
      <c r="Q19" s="128"/>
      <c r="R19" s="93">
        <v>1</v>
      </c>
      <c r="S19" s="201"/>
      <c r="T19" s="158"/>
      <c r="U19" s="158"/>
    </row>
    <row r="20" spans="2:23" s="64" customFormat="1" x14ac:dyDescent="0.2">
      <c r="B20" s="92"/>
      <c r="C20" s="192"/>
      <c r="D20" s="193"/>
      <c r="E20" s="193"/>
      <c r="F20" s="194"/>
      <c r="G20" s="225"/>
      <c r="H20" s="88"/>
      <c r="I20" s="88"/>
      <c r="J20" s="249"/>
      <c r="K20" s="196"/>
      <c r="L20" s="93"/>
      <c r="M20" s="196"/>
      <c r="N20" s="196"/>
      <c r="O20" s="195"/>
      <c r="P20" s="225"/>
      <c r="Q20" s="128"/>
      <c r="R20" s="165"/>
      <c r="S20" s="92"/>
      <c r="T20" s="158"/>
      <c r="U20" s="158"/>
    </row>
    <row r="21" spans="2:23" s="64" customFormat="1" x14ac:dyDescent="0.2">
      <c r="B21" s="92"/>
      <c r="C21" s="788" t="str">
        <f>'ELECTRIFICACION 4'!C14</f>
        <v>ELECTRIFICACION RURAL Y DE COLONIAS POBRES</v>
      </c>
      <c r="D21" s="788"/>
      <c r="E21" s="788"/>
      <c r="F21" s="788"/>
      <c r="G21" s="225" t="s">
        <v>67</v>
      </c>
      <c r="H21" s="88" t="s">
        <v>78</v>
      </c>
      <c r="I21" s="88"/>
      <c r="J21" s="249"/>
      <c r="K21" s="198">
        <f t="shared" si="0"/>
        <v>1700000</v>
      </c>
      <c r="L21" s="93">
        <v>0</v>
      </c>
      <c r="M21" s="196">
        <f>'ELECTRIFICACION 4'!Q24</f>
        <v>1700000</v>
      </c>
      <c r="N21" s="196">
        <v>0</v>
      </c>
      <c r="O21" s="195">
        <v>0</v>
      </c>
      <c r="P21" s="225"/>
      <c r="Q21" s="128"/>
      <c r="R21" s="93">
        <v>1</v>
      </c>
      <c r="S21" s="92"/>
      <c r="T21" s="158"/>
      <c r="U21" s="158"/>
    </row>
    <row r="22" spans="2:23" s="64" customFormat="1" x14ac:dyDescent="0.2">
      <c r="B22" s="92"/>
      <c r="C22" s="192"/>
      <c r="D22" s="193"/>
      <c r="E22" s="193"/>
      <c r="F22" s="194"/>
      <c r="G22" s="225"/>
      <c r="H22" s="88"/>
      <c r="I22" s="88"/>
      <c r="J22" s="249"/>
      <c r="K22" s="196"/>
      <c r="L22" s="93"/>
      <c r="M22" s="196"/>
      <c r="N22" s="196"/>
      <c r="O22" s="196"/>
      <c r="P22" s="225"/>
      <c r="Q22" s="128"/>
      <c r="R22" s="165"/>
      <c r="S22" s="92"/>
      <c r="T22" s="158"/>
      <c r="U22" s="158"/>
    </row>
    <row r="23" spans="2:23" s="64" customFormat="1" x14ac:dyDescent="0.2">
      <c r="B23" s="92"/>
      <c r="C23" s="788" t="str">
        <f>'INF. BASICA DE SALUD 5'!C14</f>
        <v>INFRAESTRUCTURA BASICA DE SALUD</v>
      </c>
      <c r="D23" s="788"/>
      <c r="E23" s="788"/>
      <c r="F23" s="788"/>
      <c r="G23" s="225" t="s">
        <v>67</v>
      </c>
      <c r="H23" s="88" t="s">
        <v>79</v>
      </c>
      <c r="I23" s="88" t="s">
        <v>140</v>
      </c>
      <c r="J23" s="249"/>
      <c r="K23" s="198">
        <f t="shared" si="0"/>
        <v>3700000</v>
      </c>
      <c r="L23" s="93">
        <v>0</v>
      </c>
      <c r="M23" s="196">
        <f>'INF. BASICA DE SALUD 5'!Q23</f>
        <v>3700000</v>
      </c>
      <c r="N23" s="196">
        <v>0</v>
      </c>
      <c r="O23" s="196">
        <v>0</v>
      </c>
      <c r="P23" s="225"/>
      <c r="Q23" s="128"/>
      <c r="R23" s="93">
        <v>1</v>
      </c>
      <c r="S23" s="201"/>
      <c r="T23" s="158"/>
      <c r="U23" s="158"/>
    </row>
    <row r="24" spans="2:23" s="64" customFormat="1" x14ac:dyDescent="0.2">
      <c r="B24" s="92"/>
      <c r="C24" s="192"/>
      <c r="D24" s="193"/>
      <c r="E24" s="193"/>
      <c r="F24" s="194"/>
      <c r="G24" s="225"/>
      <c r="H24" s="88"/>
      <c r="I24" s="88"/>
      <c r="J24" s="249"/>
      <c r="K24" s="196"/>
      <c r="L24" s="93"/>
      <c r="M24" s="196"/>
      <c r="N24" s="196"/>
      <c r="O24" s="195"/>
      <c r="P24" s="225"/>
      <c r="Q24" s="128"/>
      <c r="R24" s="165"/>
      <c r="S24" s="92"/>
      <c r="T24" s="158"/>
      <c r="U24" s="158"/>
    </row>
    <row r="25" spans="2:23" s="64" customFormat="1" x14ac:dyDescent="0.2">
      <c r="B25" s="92"/>
      <c r="C25" s="788" t="str">
        <f>'INF. BASICA EDUCATIVA 6'!C14</f>
        <v>INFRAESTRUCTURA BÁSICA EDUCATIVA</v>
      </c>
      <c r="D25" s="788"/>
      <c r="E25" s="788"/>
      <c r="F25" s="788"/>
      <c r="G25" s="225" t="s">
        <v>67</v>
      </c>
      <c r="H25" s="88" t="s">
        <v>80</v>
      </c>
      <c r="I25" s="88"/>
      <c r="J25" s="249"/>
      <c r="K25" s="198">
        <f t="shared" si="0"/>
        <v>4370000</v>
      </c>
      <c r="L25" s="93">
        <v>0</v>
      </c>
      <c r="M25" s="196">
        <f>'INF. BASICA EDUCATIVA 6'!Q15+'INF. BASICA EDUCATIVA 6'!Q16</f>
        <v>3170000</v>
      </c>
      <c r="N25" s="196">
        <f>'INF. BASICA EDUCATIVA 6'!Q17+'INF. BASICA EDUCATIVA 6'!Q18</f>
        <v>1200000</v>
      </c>
      <c r="O25" s="196">
        <v>0</v>
      </c>
      <c r="P25" s="197" t="s">
        <v>86</v>
      </c>
      <c r="Q25" s="128"/>
      <c r="R25" s="93">
        <v>1</v>
      </c>
      <c r="S25" s="201"/>
      <c r="T25" s="158"/>
      <c r="U25" s="158"/>
      <c r="V25" s="68"/>
      <c r="W25" s="167"/>
    </row>
    <row r="26" spans="2:23" s="64" customFormat="1" x14ac:dyDescent="0.2">
      <c r="B26" s="92"/>
      <c r="C26" s="192"/>
      <c r="D26" s="193"/>
      <c r="E26" s="193"/>
      <c r="F26" s="194"/>
      <c r="G26" s="225"/>
      <c r="H26" s="88"/>
      <c r="I26" s="88"/>
      <c r="J26" s="249"/>
      <c r="K26" s="196"/>
      <c r="L26" s="93"/>
      <c r="M26" s="196"/>
      <c r="N26" s="196"/>
      <c r="O26" s="196"/>
      <c r="P26" s="225"/>
      <c r="Q26" s="92"/>
      <c r="R26" s="165"/>
      <c r="S26" s="92"/>
      <c r="T26" s="158"/>
      <c r="U26" s="158"/>
      <c r="V26" s="68"/>
      <c r="W26" s="167"/>
    </row>
    <row r="27" spans="2:23" s="64" customFormat="1" x14ac:dyDescent="0.2">
      <c r="B27" s="92"/>
      <c r="C27" s="788" t="str">
        <f>'MEJORAMIENTO VIVIENDA 7'!C14</f>
        <v>MEJORAMIENTO DE LA VIVIENDA</v>
      </c>
      <c r="D27" s="788"/>
      <c r="E27" s="788"/>
      <c r="F27" s="788"/>
      <c r="G27" s="225" t="s">
        <v>67</v>
      </c>
      <c r="H27" s="200" t="s">
        <v>81</v>
      </c>
      <c r="I27" s="88"/>
      <c r="J27" s="249"/>
      <c r="K27" s="198">
        <f t="shared" si="0"/>
        <v>4932218.3499999996</v>
      </c>
      <c r="L27" s="93">
        <v>0</v>
      </c>
      <c r="M27" s="196">
        <f>'MEJORAMIENTO VIVIENDA 7'!Q21</f>
        <v>4932218.3499999996</v>
      </c>
      <c r="N27" s="196">
        <v>0</v>
      </c>
      <c r="O27" s="196">
        <v>0</v>
      </c>
      <c r="P27" s="92"/>
      <c r="Q27" s="92"/>
      <c r="R27" s="93">
        <v>1</v>
      </c>
      <c r="S27" s="92"/>
      <c r="T27" s="158"/>
      <c r="U27" s="158"/>
      <c r="V27" s="68"/>
      <c r="W27" s="167"/>
    </row>
    <row r="28" spans="2:23" s="64" customFormat="1" x14ac:dyDescent="0.2">
      <c r="B28" s="92"/>
      <c r="C28" s="192"/>
      <c r="D28" s="193"/>
      <c r="E28" s="193"/>
      <c r="F28" s="194"/>
      <c r="G28" s="225"/>
      <c r="H28" s="88"/>
      <c r="I28" s="88"/>
      <c r="J28" s="249"/>
      <c r="K28" s="196"/>
      <c r="L28" s="93"/>
      <c r="M28" s="196"/>
      <c r="N28" s="196"/>
      <c r="O28" s="196"/>
      <c r="P28" s="225"/>
      <c r="Q28" s="92"/>
      <c r="R28" s="93"/>
      <c r="S28" s="92"/>
      <c r="T28" s="158"/>
      <c r="U28" s="158"/>
      <c r="V28" s="68"/>
      <c r="W28" s="167"/>
    </row>
    <row r="29" spans="2:23" s="64" customFormat="1" x14ac:dyDescent="0.2">
      <c r="B29" s="92"/>
      <c r="C29" s="788" t="str">
        <f>'CAMINOS RURALES 8'!C14</f>
        <v>CAMINOS RURALES</v>
      </c>
      <c r="D29" s="788"/>
      <c r="E29" s="788"/>
      <c r="F29" s="788"/>
      <c r="G29" s="225" t="s">
        <v>67</v>
      </c>
      <c r="H29" s="88" t="s">
        <v>82</v>
      </c>
      <c r="I29" s="88"/>
      <c r="J29" s="249"/>
      <c r="K29" s="198">
        <f t="shared" si="0"/>
        <v>2100000</v>
      </c>
      <c r="L29" s="93">
        <v>0</v>
      </c>
      <c r="M29" s="196">
        <v>0</v>
      </c>
      <c r="N29" s="196">
        <f>'CAMINOS RURALES 8'!Q18</f>
        <v>2100000</v>
      </c>
      <c r="O29" s="196">
        <v>0</v>
      </c>
      <c r="P29" s="225"/>
      <c r="Q29" s="92"/>
      <c r="R29" s="93">
        <v>1</v>
      </c>
      <c r="S29" s="92"/>
      <c r="T29" s="158"/>
      <c r="U29" s="158"/>
      <c r="V29" s="68"/>
      <c r="W29" s="167"/>
    </row>
    <row r="30" spans="2:23" s="64" customFormat="1" x14ac:dyDescent="0.2">
      <c r="B30" s="92"/>
      <c r="C30" s="192"/>
      <c r="D30" s="193"/>
      <c r="E30" s="193"/>
      <c r="F30" s="194"/>
      <c r="G30" s="225"/>
      <c r="H30" s="88"/>
      <c r="I30" s="88"/>
      <c r="J30" s="249"/>
      <c r="K30" s="196"/>
      <c r="L30" s="93"/>
      <c r="M30" s="196"/>
      <c r="N30" s="196"/>
      <c r="O30" s="196"/>
      <c r="P30" s="225"/>
      <c r="Q30" s="92"/>
      <c r="R30" s="93"/>
      <c r="S30" s="92"/>
      <c r="T30" s="158"/>
      <c r="U30" s="158"/>
      <c r="V30" s="68"/>
      <c r="W30" s="167"/>
    </row>
    <row r="31" spans="2:23" s="64" customFormat="1" x14ac:dyDescent="0.2">
      <c r="B31" s="92"/>
      <c r="C31" s="788" t="str">
        <f>'INF PROD RURAL 9'!C14:F14</f>
        <v>INFRAESTRUCTURA PRODUCTIVA RURAL</v>
      </c>
      <c r="D31" s="788"/>
      <c r="E31" s="788"/>
      <c r="F31" s="788"/>
      <c r="G31" s="225" t="s">
        <v>67</v>
      </c>
      <c r="H31" s="88" t="s">
        <v>68</v>
      </c>
      <c r="I31" s="88"/>
      <c r="J31" s="249"/>
      <c r="K31" s="198">
        <f t="shared" si="0"/>
        <v>2070000</v>
      </c>
      <c r="L31" s="93">
        <v>0</v>
      </c>
      <c r="M31" s="196">
        <f>'INF PROD RURAL 9'!Q15+'INF PROD RURAL 9'!Q16+'INF PROD RURAL 9'!Q17+'INF PROD RURAL 9'!Q18+'INF PROD RURAL 9'!Q19+'INF PROD RURAL 9'!Q20+'INF PROD RURAL 9'!Q26</f>
        <v>1020000</v>
      </c>
      <c r="N31" s="196">
        <f>'INF PROD RURAL 9'!Q21+'INF PROD RURAL 9'!Q22+'INF PROD RURAL 9'!Q23+'INF PROD RURAL 9'!Q24</f>
        <v>800000</v>
      </c>
      <c r="O31" s="196">
        <f>'INF PROD RURAL 9'!Q25</f>
        <v>250000</v>
      </c>
      <c r="P31" s="225"/>
      <c r="Q31" s="92"/>
      <c r="R31" s="93">
        <v>1</v>
      </c>
      <c r="S31" s="201"/>
      <c r="T31" s="158"/>
      <c r="U31" s="158"/>
      <c r="V31" s="68"/>
      <c r="W31" s="167"/>
    </row>
    <row r="32" spans="2:23" s="64" customFormat="1" x14ac:dyDescent="0.2">
      <c r="B32" s="92"/>
      <c r="C32" s="192"/>
      <c r="D32" s="193"/>
      <c r="E32" s="193"/>
      <c r="F32" s="194"/>
      <c r="G32" s="225"/>
      <c r="H32" s="88"/>
      <c r="I32" s="88"/>
      <c r="J32" s="249"/>
      <c r="K32" s="196"/>
      <c r="L32" s="93"/>
      <c r="M32" s="196"/>
      <c r="N32" s="196"/>
      <c r="O32" s="196"/>
      <c r="P32" s="225"/>
      <c r="Q32" s="92"/>
      <c r="R32" s="93"/>
      <c r="S32" s="92"/>
      <c r="T32" s="158"/>
      <c r="U32" s="158"/>
      <c r="V32" s="68"/>
      <c r="W32" s="167"/>
    </row>
    <row r="33" spans="2:23" s="64" customFormat="1" x14ac:dyDescent="0.2">
      <c r="B33" s="92"/>
      <c r="C33" s="788" t="s">
        <v>53</v>
      </c>
      <c r="D33" s="788"/>
      <c r="E33" s="788"/>
      <c r="F33" s="788"/>
      <c r="G33" s="225" t="s">
        <v>67</v>
      </c>
      <c r="H33" s="88" t="s">
        <v>69</v>
      </c>
      <c r="I33" s="88"/>
      <c r="J33" s="249"/>
      <c r="K33" s="198">
        <f t="shared" si="0"/>
        <v>1129880.28</v>
      </c>
      <c r="L33" s="93">
        <v>0</v>
      </c>
      <c r="M33" s="196">
        <f>'INDIRECTOS 10'!O24</f>
        <v>1129880.28</v>
      </c>
      <c r="N33" s="196">
        <v>0</v>
      </c>
      <c r="O33" s="196">
        <v>0</v>
      </c>
      <c r="P33" s="225"/>
      <c r="Q33" s="92"/>
      <c r="R33" s="93">
        <v>1</v>
      </c>
      <c r="S33" s="92"/>
      <c r="T33" s="158"/>
      <c r="U33" s="158"/>
      <c r="V33" s="68"/>
      <c r="W33" s="167"/>
    </row>
    <row r="34" spans="2:23" s="64" customFormat="1" x14ac:dyDescent="0.2">
      <c r="B34" s="92"/>
      <c r="C34" s="192"/>
      <c r="D34" s="193"/>
      <c r="E34" s="193"/>
      <c r="F34" s="194"/>
      <c r="G34" s="225"/>
      <c r="H34" s="88"/>
      <c r="I34" s="88"/>
      <c r="J34" s="249"/>
      <c r="K34" s="196"/>
      <c r="L34" s="93"/>
      <c r="M34" s="196"/>
      <c r="N34" s="196"/>
      <c r="O34" s="196"/>
      <c r="P34" s="225"/>
      <c r="Q34" s="92"/>
      <c r="R34" s="93"/>
      <c r="S34" s="92"/>
      <c r="T34" s="158"/>
      <c r="U34" s="158"/>
      <c r="V34" s="68"/>
      <c r="W34" s="167"/>
    </row>
    <row r="35" spans="2:23" s="64" customFormat="1" ht="13.5" thickBot="1" x14ac:dyDescent="0.25">
      <c r="B35" s="231"/>
      <c r="C35" s="800" t="s">
        <v>18</v>
      </c>
      <c r="D35" s="800"/>
      <c r="E35" s="800"/>
      <c r="F35" s="800"/>
      <c r="G35" s="232" t="s">
        <v>67</v>
      </c>
      <c r="H35" s="233" t="s">
        <v>70</v>
      </c>
      <c r="I35" s="233"/>
      <c r="J35" s="234"/>
      <c r="K35" s="636">
        <f t="shared" si="0"/>
        <v>753253.52</v>
      </c>
      <c r="L35" s="235">
        <v>0</v>
      </c>
      <c r="M35" s="247">
        <f>'DESARROLLO INST. 11'!O17</f>
        <v>753253.52</v>
      </c>
      <c r="N35" s="236">
        <v>0</v>
      </c>
      <c r="O35" s="236">
        <v>0</v>
      </c>
      <c r="P35" s="232"/>
      <c r="Q35" s="231"/>
      <c r="R35" s="235">
        <v>1</v>
      </c>
      <c r="S35" s="231"/>
      <c r="T35" s="238"/>
      <c r="U35" s="238"/>
      <c r="V35" s="69"/>
      <c r="W35" s="168"/>
    </row>
    <row r="36" spans="2:23" ht="13.5" thickBot="1" x14ac:dyDescent="0.25">
      <c r="B36" s="1"/>
      <c r="C36" s="1"/>
      <c r="D36" s="1"/>
      <c r="E36" s="1"/>
      <c r="F36" s="1"/>
      <c r="G36" s="1"/>
      <c r="H36" s="1"/>
      <c r="I36" s="1"/>
      <c r="J36" s="19" t="s">
        <v>11</v>
      </c>
      <c r="K36" s="17">
        <f>SUM(K14:K35)</f>
        <v>37662676.000000007</v>
      </c>
      <c r="L36" s="78"/>
      <c r="M36" s="18">
        <f>SUM(M1:M35)</f>
        <v>29742852.150000002</v>
      </c>
      <c r="N36" s="18">
        <f>SUM(N15:N35)</f>
        <v>7469823.8499999996</v>
      </c>
      <c r="O36" s="18">
        <f>SUM(O14:O35)</f>
        <v>450000</v>
      </c>
      <c r="P36" s="1"/>
      <c r="Q36" s="1"/>
      <c r="R36" s="1"/>
      <c r="S36" s="1"/>
      <c r="T36" s="1"/>
      <c r="U36" s="1"/>
    </row>
    <row r="37" spans="2:23" ht="17.25" customHeight="1" x14ac:dyDescent="0.2">
      <c r="B37" s="1"/>
      <c r="C37" s="1"/>
      <c r="D37" s="1"/>
      <c r="E37" s="1"/>
      <c r="F37" s="1"/>
      <c r="G37" s="1"/>
      <c r="H37" s="1"/>
      <c r="I37" s="1"/>
      <c r="J37" s="1"/>
      <c r="K37" s="78"/>
      <c r="M37" s="101"/>
      <c r="O37" s="1"/>
      <c r="P37" s="1"/>
      <c r="Q37" s="1"/>
      <c r="R37" s="1"/>
      <c r="S37" s="1"/>
      <c r="T37" s="1"/>
      <c r="U37" s="1"/>
    </row>
    <row r="38" spans="2:23" x14ac:dyDescent="0.2">
      <c r="B38" s="798" t="s">
        <v>203</v>
      </c>
      <c r="C38" s="798"/>
      <c r="D38" s="798"/>
      <c r="E38" s="798"/>
      <c r="F38" s="798"/>
      <c r="G38" s="798"/>
      <c r="H38" s="798"/>
      <c r="I38" s="798"/>
      <c r="J38" s="798"/>
      <c r="K38" s="798"/>
      <c r="L38" s="798"/>
      <c r="M38" s="798"/>
      <c r="N38" s="798"/>
      <c r="O38" s="798"/>
      <c r="P38" s="798"/>
      <c r="Q38" s="798"/>
      <c r="R38" s="798"/>
      <c r="S38" s="798"/>
      <c r="T38" s="798"/>
      <c r="U38" s="798"/>
    </row>
    <row r="39" spans="2:23" ht="24" customHeight="1" x14ac:dyDescent="0.2">
      <c r="B39" s="799" t="s">
        <v>419</v>
      </c>
      <c r="C39" s="799"/>
      <c r="D39" s="799"/>
      <c r="E39" s="799"/>
      <c r="F39" s="799"/>
      <c r="G39" s="799"/>
      <c r="H39" s="799"/>
      <c r="I39" s="799"/>
      <c r="J39" s="799"/>
      <c r="K39" s="799"/>
      <c r="L39" s="799"/>
      <c r="M39" s="799"/>
      <c r="N39" s="799"/>
      <c r="O39" s="799"/>
      <c r="P39" s="799"/>
      <c r="Q39" s="799"/>
      <c r="R39" s="799"/>
      <c r="S39" s="799"/>
      <c r="T39" s="799"/>
      <c r="U39" s="799"/>
    </row>
    <row r="40" spans="2:23" x14ac:dyDescent="0.2">
      <c r="K40" s="538"/>
      <c r="M40" s="78"/>
      <c r="N40" s="78"/>
    </row>
    <row r="41" spans="2:23" x14ac:dyDescent="0.2">
      <c r="K41" s="78"/>
      <c r="M41" s="78"/>
      <c r="N41" s="78"/>
      <c r="R41" s="676" t="s">
        <v>55</v>
      </c>
      <c r="S41" s="676"/>
      <c r="T41" s="676"/>
      <c r="U41" s="676"/>
      <c r="V41" s="70"/>
    </row>
    <row r="42" spans="2:23" x14ac:dyDescent="0.2">
      <c r="K42" s="65"/>
      <c r="R42" s="667" t="s">
        <v>17</v>
      </c>
      <c r="S42" s="667"/>
      <c r="T42" s="667"/>
      <c r="U42" s="667"/>
    </row>
    <row r="43" spans="2:23" x14ac:dyDescent="0.2">
      <c r="D43" s="67"/>
      <c r="E43" s="67"/>
      <c r="F43" s="67"/>
      <c r="G43" s="67"/>
      <c r="H43" s="67"/>
      <c r="I43" s="67"/>
      <c r="J43" s="67"/>
      <c r="K43" s="804"/>
      <c r="L43" s="67"/>
      <c r="M43" s="67"/>
      <c r="N43" s="804"/>
    </row>
    <row r="44" spans="2:23" x14ac:dyDescent="0.2">
      <c r="D44" s="67"/>
      <c r="E44" s="67"/>
      <c r="F44" s="67"/>
      <c r="G44" s="67"/>
      <c r="H44" s="67"/>
      <c r="I44" s="67"/>
      <c r="J44" s="67"/>
      <c r="K44" s="67"/>
      <c r="L44" s="67"/>
      <c r="M44" s="805"/>
      <c r="N44" s="805"/>
      <c r="O44" s="538"/>
    </row>
    <row r="45" spans="2:23" x14ac:dyDescent="0.2">
      <c r="D45" s="67"/>
      <c r="E45" s="67"/>
      <c r="F45" s="67"/>
      <c r="G45" s="67"/>
      <c r="H45" s="67"/>
      <c r="I45" s="67"/>
      <c r="J45" s="67"/>
      <c r="K45" s="77"/>
      <c r="L45" s="67"/>
      <c r="M45" s="805"/>
      <c r="N45" s="805"/>
      <c r="O45" s="538"/>
    </row>
    <row r="46" spans="2:23" x14ac:dyDescent="0.2">
      <c r="D46" s="67"/>
      <c r="E46" s="67"/>
      <c r="F46" s="67"/>
      <c r="G46" s="67"/>
      <c r="H46" s="67"/>
      <c r="I46" s="67"/>
      <c r="J46" s="67"/>
      <c r="K46" s="67"/>
      <c r="L46" s="67"/>
      <c r="M46" s="805"/>
      <c r="N46" s="805"/>
      <c r="O46" s="538"/>
    </row>
    <row r="47" spans="2:23" x14ac:dyDescent="0.2">
      <c r="D47" s="67"/>
      <c r="E47" s="67"/>
      <c r="F47" s="67"/>
      <c r="G47" s="806"/>
      <c r="H47" s="806"/>
      <c r="I47" s="67"/>
      <c r="J47" s="67"/>
      <c r="K47" s="67"/>
      <c r="L47" s="67"/>
      <c r="M47" s="805"/>
      <c r="N47" s="805"/>
      <c r="O47" s="538"/>
    </row>
    <row r="48" spans="2:23" x14ac:dyDescent="0.2">
      <c r="D48" s="67"/>
      <c r="E48" s="67"/>
      <c r="F48" s="67"/>
      <c r="G48" s="806"/>
      <c r="H48" s="806"/>
      <c r="I48" s="67"/>
      <c r="J48" s="67"/>
      <c r="K48" s="77"/>
      <c r="L48" s="67"/>
      <c r="M48" s="805"/>
      <c r="N48" s="805"/>
      <c r="O48" s="538"/>
    </row>
    <row r="49" spans="3:15" x14ac:dyDescent="0.2">
      <c r="D49" s="67"/>
      <c r="E49" s="67"/>
      <c r="F49" s="67"/>
      <c r="G49" s="67"/>
      <c r="H49" s="67"/>
      <c r="I49" s="67"/>
      <c r="J49" s="67"/>
      <c r="K49" s="67"/>
      <c r="L49" s="67"/>
      <c r="M49" s="805"/>
      <c r="N49" s="805"/>
      <c r="O49" s="538"/>
    </row>
    <row r="50" spans="3:15" x14ac:dyDescent="0.2">
      <c r="D50" s="67"/>
      <c r="E50" s="67"/>
      <c r="F50" s="67"/>
      <c r="G50" s="806"/>
      <c r="H50" s="806"/>
      <c r="I50" s="67"/>
      <c r="J50" s="67"/>
      <c r="K50" s="67"/>
      <c r="L50" s="67"/>
      <c r="M50" s="805"/>
      <c r="N50" s="805"/>
      <c r="O50" s="538"/>
    </row>
    <row r="51" spans="3:15" x14ac:dyDescent="0.2">
      <c r="D51" s="67"/>
      <c r="E51" s="67"/>
      <c r="F51" s="67"/>
      <c r="G51" s="67"/>
      <c r="H51" s="67"/>
      <c r="I51" s="67"/>
      <c r="J51" s="67"/>
      <c r="K51" s="67"/>
      <c r="L51" s="67"/>
      <c r="M51" s="805"/>
      <c r="N51" s="805"/>
      <c r="O51" s="538"/>
    </row>
    <row r="52" spans="3:15" x14ac:dyDescent="0.2">
      <c r="D52" s="67"/>
      <c r="E52" s="67"/>
      <c r="F52" s="67"/>
      <c r="G52" s="67"/>
      <c r="H52" s="67"/>
      <c r="I52" s="67"/>
      <c r="J52" s="67"/>
      <c r="K52" s="67"/>
      <c r="L52" s="67"/>
      <c r="M52" s="805"/>
      <c r="N52" s="805"/>
      <c r="O52" s="538"/>
    </row>
    <row r="53" spans="3:15" x14ac:dyDescent="0.2">
      <c r="D53" s="67"/>
      <c r="E53" s="67"/>
      <c r="F53" s="67"/>
      <c r="G53" s="67"/>
      <c r="H53" s="67"/>
      <c r="I53" s="67"/>
      <c r="J53" s="67"/>
      <c r="K53" s="67"/>
      <c r="L53" s="67"/>
      <c r="M53" s="805"/>
      <c r="N53" s="805"/>
      <c r="O53" s="538"/>
    </row>
    <row r="54" spans="3:15" x14ac:dyDescent="0.2">
      <c r="D54" s="67"/>
      <c r="E54" s="67"/>
      <c r="F54" s="67"/>
      <c r="G54" s="67"/>
      <c r="H54" s="67"/>
      <c r="I54" s="67"/>
      <c r="J54" s="67"/>
      <c r="K54" s="67"/>
      <c r="L54" s="67"/>
      <c r="M54" s="805"/>
      <c r="N54" s="805"/>
      <c r="O54" s="538"/>
    </row>
    <row r="55" spans="3:15" x14ac:dyDescent="0.2">
      <c r="D55" s="67"/>
      <c r="E55" s="67"/>
      <c r="F55" s="67"/>
      <c r="G55" s="67"/>
      <c r="H55" s="67"/>
      <c r="I55" s="67"/>
      <c r="J55" s="67"/>
      <c r="K55" s="67"/>
      <c r="L55" s="67"/>
      <c r="M55" s="805"/>
      <c r="N55" s="805"/>
      <c r="O55" s="538"/>
    </row>
    <row r="56" spans="3:15" x14ac:dyDescent="0.2">
      <c r="D56" s="67"/>
      <c r="E56" s="67"/>
      <c r="F56" s="67"/>
      <c r="G56" s="67"/>
      <c r="H56" s="67"/>
      <c r="I56" s="67"/>
      <c r="J56" s="67"/>
      <c r="K56" s="67"/>
      <c r="L56" s="67"/>
      <c r="M56" s="805"/>
      <c r="N56" s="805"/>
      <c r="O56" s="538"/>
    </row>
    <row r="57" spans="3:15" x14ac:dyDescent="0.2">
      <c r="D57" s="67"/>
      <c r="E57" s="67"/>
      <c r="F57" s="807"/>
      <c r="G57" s="67"/>
      <c r="H57" s="67"/>
      <c r="I57" s="67"/>
      <c r="J57" s="67"/>
      <c r="K57" s="67"/>
      <c r="L57" s="67"/>
      <c r="M57" s="805"/>
      <c r="N57" s="805"/>
      <c r="O57" s="538"/>
    </row>
    <row r="58" spans="3:15" x14ac:dyDescent="0.2">
      <c r="D58" s="67"/>
      <c r="E58" s="67"/>
      <c r="F58" s="77"/>
      <c r="G58" s="67"/>
      <c r="H58" s="67"/>
      <c r="I58" s="67"/>
      <c r="J58" s="67"/>
      <c r="K58" s="67"/>
      <c r="L58" s="67"/>
      <c r="M58" s="805"/>
      <c r="N58" s="805"/>
      <c r="O58" s="538"/>
    </row>
    <row r="59" spans="3:15" x14ac:dyDescent="0.2">
      <c r="C59" s="538"/>
      <c r="D59" s="67"/>
      <c r="E59" s="67"/>
      <c r="F59" s="808"/>
      <c r="G59" s="67"/>
      <c r="H59" s="67"/>
      <c r="I59" s="67"/>
      <c r="J59" s="67"/>
      <c r="K59" s="67"/>
      <c r="L59" s="67"/>
      <c r="M59" s="805"/>
      <c r="N59" s="805"/>
      <c r="O59" s="538"/>
    </row>
    <row r="60" spans="3:15" x14ac:dyDescent="0.2">
      <c r="D60" s="67"/>
      <c r="E60" s="67"/>
      <c r="F60" s="67"/>
      <c r="G60" s="67"/>
      <c r="H60" s="67"/>
      <c r="I60" s="67"/>
      <c r="J60" s="67"/>
      <c r="K60" s="67"/>
      <c r="L60" s="67"/>
      <c r="M60" s="805"/>
      <c r="N60" s="805"/>
      <c r="O60" s="538"/>
    </row>
    <row r="61" spans="3:15" x14ac:dyDescent="0.2">
      <c r="D61" s="67"/>
      <c r="E61" s="67"/>
      <c r="F61" s="67"/>
      <c r="G61" s="67"/>
      <c r="H61" s="67"/>
      <c r="I61" s="67"/>
      <c r="J61" s="67"/>
      <c r="K61" s="67"/>
      <c r="L61" s="67"/>
      <c r="M61" s="805"/>
      <c r="N61" s="805"/>
      <c r="O61" s="538"/>
    </row>
    <row r="62" spans="3:15" x14ac:dyDescent="0.2">
      <c r="D62" s="67"/>
      <c r="E62" s="67"/>
      <c r="F62" s="77"/>
      <c r="G62" s="67"/>
      <c r="H62" s="67"/>
      <c r="I62" s="67"/>
      <c r="J62" s="67"/>
      <c r="K62" s="67"/>
      <c r="L62" s="67"/>
      <c r="M62" s="805"/>
      <c r="N62" s="805"/>
      <c r="O62" s="538"/>
    </row>
    <row r="63" spans="3:15" x14ac:dyDescent="0.2">
      <c r="D63" s="67"/>
      <c r="E63" s="67"/>
      <c r="F63" s="77"/>
      <c r="G63" s="67"/>
      <c r="H63" s="67"/>
      <c r="I63" s="67"/>
      <c r="J63" s="67"/>
      <c r="K63" s="67"/>
      <c r="L63" s="67"/>
      <c r="M63" s="805"/>
      <c r="N63" s="805"/>
      <c r="O63" s="538"/>
    </row>
    <row r="64" spans="3:15" x14ac:dyDescent="0.2">
      <c r="D64" s="67"/>
      <c r="E64" s="67"/>
      <c r="F64" s="77"/>
      <c r="G64" s="67"/>
      <c r="H64" s="67"/>
      <c r="I64" s="67"/>
      <c r="J64" s="67"/>
      <c r="K64" s="67"/>
      <c r="L64" s="67"/>
      <c r="M64" s="805"/>
      <c r="N64" s="805"/>
      <c r="O64" s="538"/>
    </row>
    <row r="65" spans="4:15" x14ac:dyDescent="0.2">
      <c r="D65" s="67"/>
      <c r="E65" s="67"/>
      <c r="F65" s="67"/>
      <c r="G65" s="67"/>
      <c r="H65" s="67"/>
      <c r="I65" s="67"/>
      <c r="J65" s="67"/>
      <c r="K65" s="67"/>
      <c r="L65" s="67"/>
      <c r="M65" s="805"/>
      <c r="N65" s="805"/>
      <c r="O65" s="538"/>
    </row>
    <row r="66" spans="4:15" x14ac:dyDescent="0.2">
      <c r="D66" s="67"/>
      <c r="E66" s="67"/>
      <c r="F66" s="67"/>
      <c r="G66" s="67"/>
      <c r="H66" s="67"/>
      <c r="I66" s="67"/>
      <c r="J66" s="67"/>
      <c r="K66" s="67"/>
      <c r="L66" s="67"/>
      <c r="M66" s="805"/>
      <c r="N66" s="805"/>
      <c r="O66" s="538"/>
    </row>
    <row r="67" spans="4:15" x14ac:dyDescent="0.2">
      <c r="D67" s="67"/>
      <c r="E67" s="67"/>
      <c r="F67" s="67"/>
      <c r="G67" s="67"/>
      <c r="H67" s="67"/>
      <c r="I67" s="67"/>
      <c r="J67" s="67"/>
      <c r="K67" s="67"/>
      <c r="L67" s="67"/>
      <c r="M67" s="67"/>
      <c r="N67" s="67"/>
    </row>
    <row r="68" spans="4:15" x14ac:dyDescent="0.2">
      <c r="D68" s="67"/>
      <c r="E68" s="67"/>
      <c r="F68" s="67"/>
      <c r="G68" s="67"/>
      <c r="H68" s="67"/>
      <c r="I68" s="67"/>
      <c r="J68" s="67"/>
      <c r="K68" s="67"/>
      <c r="L68" s="67"/>
      <c r="M68" s="67"/>
      <c r="N68" s="67"/>
    </row>
    <row r="69" spans="4:15" x14ac:dyDescent="0.2">
      <c r="D69" s="67"/>
      <c r="E69" s="67"/>
      <c r="F69" s="67"/>
      <c r="G69" s="67"/>
      <c r="H69" s="67"/>
      <c r="I69" s="67"/>
      <c r="J69" s="67"/>
      <c r="K69" s="67"/>
      <c r="L69" s="67"/>
      <c r="M69" s="67"/>
      <c r="N69" s="67"/>
    </row>
    <row r="70" spans="4:15" x14ac:dyDescent="0.2">
      <c r="D70" s="67"/>
      <c r="E70" s="67"/>
      <c r="F70" s="67"/>
      <c r="G70" s="67"/>
      <c r="H70" s="67"/>
      <c r="I70" s="67"/>
      <c r="J70" s="67"/>
      <c r="K70" s="67"/>
      <c r="L70" s="67"/>
      <c r="M70" s="67"/>
      <c r="N70" s="67"/>
    </row>
    <row r="71" spans="4:15" x14ac:dyDescent="0.2">
      <c r="D71" s="67"/>
      <c r="E71" s="67"/>
      <c r="F71" s="67"/>
      <c r="G71" s="67"/>
      <c r="H71" s="67"/>
      <c r="I71" s="67"/>
      <c r="J71" s="67"/>
      <c r="K71" s="67"/>
      <c r="L71" s="67"/>
      <c r="M71" s="67"/>
      <c r="N71" s="67"/>
    </row>
    <row r="72" spans="4:15" x14ac:dyDescent="0.2">
      <c r="D72" s="67"/>
      <c r="E72" s="67"/>
      <c r="F72" s="67"/>
      <c r="G72" s="67"/>
      <c r="H72" s="67"/>
      <c r="I72" s="67"/>
      <c r="J72" s="67"/>
      <c r="K72" s="67"/>
      <c r="L72" s="67"/>
      <c r="M72" s="67"/>
      <c r="N72" s="67"/>
    </row>
    <row r="73" spans="4:15" x14ac:dyDescent="0.2">
      <c r="D73" s="67"/>
      <c r="E73" s="67"/>
      <c r="F73" s="67"/>
      <c r="G73" s="67"/>
      <c r="H73" s="67"/>
      <c r="I73" s="67"/>
      <c r="J73" s="67"/>
      <c r="K73" s="67"/>
      <c r="L73" s="67"/>
      <c r="M73" s="67"/>
      <c r="N73" s="67"/>
    </row>
    <row r="74" spans="4:15" x14ac:dyDescent="0.2">
      <c r="D74" s="67"/>
      <c r="E74" s="67"/>
      <c r="F74" s="67"/>
      <c r="G74" s="67"/>
      <c r="H74" s="67"/>
      <c r="I74" s="67"/>
      <c r="J74" s="67"/>
      <c r="K74" s="67"/>
      <c r="L74" s="67"/>
      <c r="M74" s="67"/>
      <c r="N74" s="67"/>
    </row>
    <row r="75" spans="4:15" x14ac:dyDescent="0.2">
      <c r="D75" s="67"/>
      <c r="E75" s="67"/>
      <c r="F75" s="67"/>
      <c r="G75" s="67"/>
      <c r="H75" s="67"/>
      <c r="I75" s="67"/>
      <c r="J75" s="67"/>
      <c r="K75" s="67"/>
      <c r="L75" s="67"/>
      <c r="M75" s="67"/>
      <c r="N75" s="67"/>
    </row>
    <row r="76" spans="4:15" x14ac:dyDescent="0.2">
      <c r="D76" s="67"/>
      <c r="E76" s="67"/>
      <c r="F76" s="67"/>
      <c r="G76" s="67"/>
      <c r="H76" s="67"/>
      <c r="I76" s="67"/>
      <c r="J76" s="67"/>
      <c r="K76" s="67"/>
      <c r="L76" s="67"/>
      <c r="M76" s="67"/>
      <c r="N76" s="67"/>
    </row>
    <row r="77" spans="4:15" x14ac:dyDescent="0.2">
      <c r="D77" s="67"/>
      <c r="E77" s="67"/>
      <c r="F77" s="67"/>
      <c r="G77" s="67"/>
      <c r="H77" s="67"/>
      <c r="I77" s="67"/>
      <c r="J77" s="67"/>
      <c r="K77" s="67"/>
      <c r="L77" s="67"/>
      <c r="M77" s="67"/>
      <c r="N77" s="67"/>
    </row>
    <row r="78" spans="4:15" x14ac:dyDescent="0.2">
      <c r="D78" s="67"/>
      <c r="E78" s="67"/>
      <c r="F78" s="67"/>
      <c r="G78" s="67"/>
      <c r="H78" s="67"/>
      <c r="I78" s="67"/>
      <c r="J78" s="67"/>
      <c r="K78" s="67"/>
      <c r="L78" s="67"/>
      <c r="M78" s="67"/>
      <c r="N78" s="67"/>
    </row>
    <row r="79" spans="4:15" x14ac:dyDescent="0.2">
      <c r="D79" s="67"/>
      <c r="E79" s="67"/>
      <c r="F79" s="67"/>
      <c r="G79" s="67"/>
      <c r="H79" s="67"/>
      <c r="I79" s="67"/>
      <c r="J79" s="67"/>
      <c r="K79" s="67"/>
      <c r="L79" s="67"/>
      <c r="M79" s="67"/>
      <c r="N79" s="67"/>
    </row>
    <row r="80" spans="4:15" x14ac:dyDescent="0.2">
      <c r="D80" s="67"/>
      <c r="E80" s="67"/>
      <c r="F80" s="67"/>
      <c r="G80" s="67"/>
      <c r="H80" s="67"/>
      <c r="I80" s="67"/>
      <c r="J80" s="67"/>
      <c r="K80" s="67"/>
      <c r="L80" s="67"/>
      <c r="M80" s="67"/>
      <c r="N80" s="67"/>
    </row>
    <row r="81" spans="4:14" x14ac:dyDescent="0.2">
      <c r="D81" s="67"/>
      <c r="E81" s="67"/>
      <c r="F81" s="67"/>
      <c r="G81" s="67"/>
      <c r="H81" s="67"/>
      <c r="I81" s="67"/>
      <c r="J81" s="67"/>
      <c r="K81" s="67"/>
      <c r="L81" s="67"/>
      <c r="M81" s="67"/>
      <c r="N81" s="67"/>
    </row>
  </sheetData>
  <mergeCells count="40">
    <mergeCell ref="O6:R6"/>
    <mergeCell ref="K9:N9"/>
    <mergeCell ref="K3:N3"/>
    <mergeCell ref="K4:N4"/>
    <mergeCell ref="K7:N7"/>
    <mergeCell ref="K5:N6"/>
    <mergeCell ref="K8:N8"/>
    <mergeCell ref="T11:T12"/>
    <mergeCell ref="U11:U12"/>
    <mergeCell ref="B10:T10"/>
    <mergeCell ref="B11:B12"/>
    <mergeCell ref="C11:F12"/>
    <mergeCell ref="G11:G12"/>
    <mergeCell ref="H11:H12"/>
    <mergeCell ref="I11:I12"/>
    <mergeCell ref="J11:J12"/>
    <mergeCell ref="K11:K12"/>
    <mergeCell ref="C23:F23"/>
    <mergeCell ref="L11:L12"/>
    <mergeCell ref="M11:O11"/>
    <mergeCell ref="P11:R11"/>
    <mergeCell ref="S11:S12"/>
    <mergeCell ref="C14:F14"/>
    <mergeCell ref="C15:F15"/>
    <mergeCell ref="C17:F17"/>
    <mergeCell ref="C19:F19"/>
    <mergeCell ref="C21:F21"/>
    <mergeCell ref="B38:U38"/>
    <mergeCell ref="B39:U39"/>
    <mergeCell ref="C25:F25"/>
    <mergeCell ref="C27:F27"/>
    <mergeCell ref="C29:F29"/>
    <mergeCell ref="C31:F31"/>
    <mergeCell ref="C33:F33"/>
    <mergeCell ref="C35:F35"/>
    <mergeCell ref="G47:H47"/>
    <mergeCell ref="G48:H48"/>
    <mergeCell ref="G50:H50"/>
    <mergeCell ref="R41:U41"/>
    <mergeCell ref="R42:U42"/>
  </mergeCells>
  <printOptions horizontalCentered="1"/>
  <pageMargins left="0" right="0" top="0" bottom="0" header="0.19685039370078741" footer="0"/>
  <pageSetup paperSize="5" scale="65"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view="pageBreakPreview" topLeftCell="C3" zoomScaleSheetLayoutView="100" workbookViewId="0">
      <selection activeCell="Q22" sqref="Q22"/>
    </sheetView>
  </sheetViews>
  <sheetFormatPr baseColWidth="10" defaultRowHeight="12.75" x14ac:dyDescent="0.2"/>
  <cols>
    <col min="1" max="1" width="10.7109375" style="62" customWidth="1"/>
    <col min="2" max="2" width="12.140625" style="62" customWidth="1"/>
    <col min="3" max="3" width="10.42578125" style="62" customWidth="1"/>
    <col min="4" max="4" width="8.5703125" style="62" customWidth="1"/>
    <col min="5" max="5" width="3.7109375" style="62" customWidth="1"/>
    <col min="6" max="6" width="6.7109375" style="62" customWidth="1"/>
    <col min="7" max="7" width="5.7109375" style="62" customWidth="1"/>
    <col min="8" max="8" width="13.140625" style="62" customWidth="1"/>
    <col min="9" max="10" width="7.85546875" style="62" customWidth="1"/>
    <col min="11" max="11" width="12.85546875" style="62" customWidth="1"/>
    <col min="12" max="12" width="21.7109375" style="62" hidden="1" customWidth="1"/>
    <col min="13" max="13" width="10" style="62" customWidth="1"/>
    <col min="14" max="14" width="14.42578125" style="62" customWidth="1"/>
    <col min="15" max="15" width="7.42578125" style="62" customWidth="1"/>
    <col min="16" max="16" width="13.85546875" style="62" customWidth="1"/>
    <col min="17" max="20" width="12" style="62" customWidth="1"/>
    <col min="21" max="21" width="8.5703125" style="62" customWidth="1"/>
    <col min="22" max="23" width="9.5703125" style="62" customWidth="1"/>
    <col min="24" max="24" width="7.28515625" style="62" customWidth="1"/>
    <col min="25" max="25" width="9.140625" style="62" customWidth="1"/>
    <col min="26" max="26" width="5.5703125" style="142" customWidth="1"/>
    <col min="27" max="27" width="6.140625" style="142" customWidth="1"/>
    <col min="28" max="28" width="6.140625" style="62" customWidth="1"/>
    <col min="29" max="29" width="1.28515625" style="62" customWidth="1"/>
    <col min="30" max="16384" width="11.42578125" style="62"/>
  </cols>
  <sheetData>
    <row r="1" spans="1:28" ht="11.25" customHeight="1" thickBot="1" x14ac:dyDescent="0.25">
      <c r="Z1" s="62"/>
    </row>
    <row r="2" spans="1:28" x14ac:dyDescent="0.2">
      <c r="A2" s="135"/>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7"/>
    </row>
    <row r="3" spans="1:28" ht="15.75" x14ac:dyDescent="0.25">
      <c r="A3" s="138"/>
      <c r="B3" s="179"/>
      <c r="C3" s="22" t="s">
        <v>90</v>
      </c>
      <c r="D3" s="67"/>
      <c r="E3" s="22"/>
      <c r="F3" s="67"/>
      <c r="G3" s="179"/>
      <c r="H3" s="179"/>
      <c r="I3" s="179"/>
      <c r="J3" s="179"/>
      <c r="K3" s="669" t="s">
        <v>24</v>
      </c>
      <c r="L3" s="669"/>
      <c r="M3" s="669"/>
      <c r="N3" s="669"/>
      <c r="O3" s="669"/>
      <c r="P3" s="669"/>
      <c r="Q3" s="669"/>
      <c r="R3" s="179"/>
      <c r="S3" s="170" t="s">
        <v>57</v>
      </c>
      <c r="T3" s="22" t="s">
        <v>118</v>
      </c>
      <c r="V3" s="179"/>
      <c r="W3" s="179"/>
      <c r="X3" s="179"/>
      <c r="Y3" s="179"/>
      <c r="Z3" s="179"/>
      <c r="AA3" s="67"/>
      <c r="AB3" s="139"/>
    </row>
    <row r="4" spans="1:28" ht="15.75" x14ac:dyDescent="0.25">
      <c r="A4" s="138"/>
      <c r="B4" s="179"/>
      <c r="C4" s="172" t="s">
        <v>56</v>
      </c>
      <c r="D4" s="22"/>
      <c r="E4" s="22"/>
      <c r="F4" s="30"/>
      <c r="G4" s="179"/>
      <c r="H4" s="179"/>
      <c r="I4" s="179"/>
      <c r="J4" s="179"/>
      <c r="K4" s="669" t="s">
        <v>25</v>
      </c>
      <c r="L4" s="669"/>
      <c r="M4" s="669"/>
      <c r="N4" s="669"/>
      <c r="O4" s="669"/>
      <c r="P4" s="669"/>
      <c r="Q4" s="669"/>
      <c r="R4" s="179"/>
      <c r="S4" s="179"/>
      <c r="T4" s="179"/>
      <c r="U4" s="179"/>
      <c r="V4" s="179"/>
      <c r="W4" s="179"/>
      <c r="X4" s="179"/>
      <c r="Y4" s="179"/>
      <c r="Z4" s="179"/>
      <c r="AA4" s="67"/>
      <c r="AB4" s="139"/>
    </row>
    <row r="5" spans="1:28" ht="12.75" customHeight="1" x14ac:dyDescent="0.2">
      <c r="A5" s="138"/>
      <c r="B5" s="140"/>
      <c r="C5" s="172" t="s">
        <v>65</v>
      </c>
      <c r="D5" s="22"/>
      <c r="E5" s="172"/>
      <c r="F5" s="172"/>
      <c r="G5" s="140"/>
      <c r="H5" s="140"/>
      <c r="I5" s="140"/>
      <c r="J5" s="140"/>
      <c r="K5" s="677" t="s">
        <v>89</v>
      </c>
      <c r="L5" s="677"/>
      <c r="M5" s="677"/>
      <c r="N5" s="677"/>
      <c r="O5" s="677"/>
      <c r="P5" s="677"/>
      <c r="Q5" s="677"/>
      <c r="R5" s="140"/>
      <c r="S5" s="140"/>
      <c r="T5" s="140"/>
      <c r="U5" s="140"/>
      <c r="V5" s="140"/>
      <c r="W5" s="140"/>
      <c r="X5" s="140"/>
      <c r="Y5" s="140"/>
      <c r="Z5" s="140"/>
      <c r="AA5" s="67"/>
      <c r="AB5" s="139"/>
    </row>
    <row r="6" spans="1:28" x14ac:dyDescent="0.2">
      <c r="A6" s="23"/>
      <c r="B6" s="67"/>
      <c r="C6" s="172" t="s">
        <v>64</v>
      </c>
      <c r="D6" s="268" t="str">
        <f>'AGUA POTABLE 1'!E6</f>
        <v>22  DE MARZO  DE 2015</v>
      </c>
      <c r="E6" s="22"/>
      <c r="F6" s="67"/>
      <c r="G6" s="67"/>
      <c r="H6" s="67"/>
      <c r="I6" s="67"/>
      <c r="J6" s="67"/>
      <c r="K6" s="677"/>
      <c r="L6" s="677"/>
      <c r="M6" s="677"/>
      <c r="N6" s="677"/>
      <c r="O6" s="677"/>
      <c r="P6" s="677"/>
      <c r="Q6" s="677"/>
      <c r="R6" s="34"/>
      <c r="S6" s="670" t="s">
        <v>39</v>
      </c>
      <c r="T6" s="670"/>
      <c r="U6" s="670"/>
      <c r="V6" s="670"/>
      <c r="W6" s="67"/>
      <c r="X6" s="67"/>
      <c r="Y6" s="67"/>
      <c r="Z6" s="67"/>
      <c r="AA6" s="67"/>
      <c r="AB6" s="139"/>
    </row>
    <row r="7" spans="1:28" x14ac:dyDescent="0.2">
      <c r="A7" s="23"/>
      <c r="B7" s="67"/>
      <c r="C7" s="172" t="s">
        <v>71</v>
      </c>
      <c r="D7" s="67"/>
      <c r="E7" s="22"/>
      <c r="F7" s="67"/>
      <c r="G7" s="30"/>
      <c r="H7" s="30"/>
      <c r="I7" s="30"/>
      <c r="J7" s="30"/>
      <c r="K7" s="676" t="s">
        <v>63</v>
      </c>
      <c r="L7" s="676"/>
      <c r="M7" s="676"/>
      <c r="N7" s="676"/>
      <c r="O7" s="676"/>
      <c r="P7" s="676"/>
      <c r="Q7" s="676"/>
      <c r="R7" s="30"/>
      <c r="S7" s="36" t="s">
        <v>44</v>
      </c>
      <c r="T7" s="35" t="s">
        <v>45</v>
      </c>
      <c r="U7" s="67"/>
      <c r="V7" s="67"/>
      <c r="W7" s="67"/>
      <c r="X7" s="67"/>
      <c r="Y7" s="67"/>
      <c r="Z7" s="67"/>
      <c r="AA7" s="67"/>
      <c r="AB7" s="139"/>
    </row>
    <row r="8" spans="1:28" x14ac:dyDescent="0.2">
      <c r="A8" s="23"/>
      <c r="B8" s="67"/>
      <c r="C8" s="172" t="s">
        <v>72</v>
      </c>
      <c r="D8" s="22"/>
      <c r="E8" s="22"/>
      <c r="F8" s="67"/>
      <c r="G8" s="140"/>
      <c r="H8" s="140"/>
      <c r="I8" s="140"/>
      <c r="J8" s="140"/>
      <c r="K8" s="674" t="s">
        <v>156</v>
      </c>
      <c r="L8" s="674"/>
      <c r="M8" s="674"/>
      <c r="N8" s="674"/>
      <c r="O8" s="674"/>
      <c r="P8" s="674"/>
      <c r="Q8" s="674"/>
      <c r="R8" s="34"/>
      <c r="S8" s="36" t="s">
        <v>41</v>
      </c>
      <c r="T8" s="35" t="s">
        <v>46</v>
      </c>
      <c r="U8" s="67"/>
      <c r="V8" s="34"/>
      <c r="W8" s="34"/>
      <c r="X8" s="67"/>
      <c r="Y8" s="67"/>
      <c r="Z8" s="67"/>
      <c r="AA8" s="67"/>
      <c r="AB8" s="139"/>
    </row>
    <row r="9" spans="1:28" ht="13.5" thickBot="1" x14ac:dyDescent="0.25">
      <c r="A9" s="239"/>
      <c r="B9" s="141"/>
      <c r="C9" s="141"/>
      <c r="D9" s="141"/>
      <c r="E9" s="141"/>
      <c r="F9" s="141"/>
      <c r="G9" s="141"/>
      <c r="H9" s="141"/>
      <c r="I9" s="141"/>
      <c r="J9" s="141"/>
      <c r="K9" s="675" t="s">
        <v>23</v>
      </c>
      <c r="L9" s="675"/>
      <c r="M9" s="675"/>
      <c r="N9" s="675"/>
      <c r="O9" s="675"/>
      <c r="P9" s="675"/>
      <c r="Q9" s="675"/>
      <c r="R9" s="141"/>
      <c r="S9" s="141"/>
      <c r="T9" s="141"/>
      <c r="U9" s="141"/>
      <c r="V9" s="141"/>
      <c r="W9" s="141"/>
      <c r="X9" s="141"/>
      <c r="Y9" s="24" t="s">
        <v>26</v>
      </c>
      <c r="Z9" s="25">
        <v>2</v>
      </c>
      <c r="AA9" s="25" t="s">
        <v>27</v>
      </c>
      <c r="AB9" s="183">
        <f>'AGUA POTABLE 1'!$AA$9</f>
        <v>13</v>
      </c>
    </row>
    <row r="10" spans="1:28" ht="4.5" customHeight="1" thickBot="1" x14ac:dyDescent="0.25">
      <c r="A10" s="244"/>
      <c r="G10" s="67"/>
      <c r="H10" s="67"/>
      <c r="I10" s="67"/>
      <c r="J10" s="67"/>
      <c r="K10" s="211"/>
      <c r="L10" s="211"/>
      <c r="M10" s="262"/>
      <c r="N10" s="211"/>
      <c r="O10" s="211"/>
      <c r="P10" s="211"/>
      <c r="Q10" s="211"/>
      <c r="R10" s="67"/>
      <c r="S10" s="67"/>
      <c r="T10" s="67"/>
      <c r="U10" s="67"/>
      <c r="V10" s="36"/>
      <c r="W10" s="171"/>
      <c r="X10" s="171"/>
      <c r="Y10" s="171"/>
      <c r="Z10" s="169"/>
      <c r="AA10" s="141"/>
      <c r="AB10" s="141"/>
    </row>
    <row r="11" spans="1:28" s="7" customFormat="1" ht="26.25" customHeight="1" thickBot="1" x14ac:dyDescent="0.25">
      <c r="A11" s="678" t="s">
        <v>142</v>
      </c>
      <c r="B11" s="696" t="s">
        <v>0</v>
      </c>
      <c r="C11" s="697"/>
      <c r="D11" s="697"/>
      <c r="E11" s="698"/>
      <c r="F11" s="698" t="s">
        <v>1</v>
      </c>
      <c r="G11" s="678" t="s">
        <v>2</v>
      </c>
      <c r="H11" s="697" t="s">
        <v>3</v>
      </c>
      <c r="I11" s="678" t="s">
        <v>37</v>
      </c>
      <c r="J11" s="678" t="s">
        <v>143</v>
      </c>
      <c r="K11" s="678" t="s">
        <v>4</v>
      </c>
      <c r="L11" s="212" t="s">
        <v>54</v>
      </c>
      <c r="M11" s="678" t="s">
        <v>144</v>
      </c>
      <c r="N11" s="678" t="s">
        <v>5</v>
      </c>
      <c r="O11" s="697" t="s">
        <v>20</v>
      </c>
      <c r="P11" s="671" t="s">
        <v>6</v>
      </c>
      <c r="Q11" s="672"/>
      <c r="R11" s="672"/>
      <c r="S11" s="672"/>
      <c r="T11" s="673"/>
      <c r="U11" s="697" t="s">
        <v>7</v>
      </c>
      <c r="V11" s="697"/>
      <c r="W11" s="697"/>
      <c r="X11" s="678" t="s">
        <v>8</v>
      </c>
      <c r="Y11" s="697" t="s">
        <v>35</v>
      </c>
      <c r="Z11" s="678" t="s">
        <v>257</v>
      </c>
      <c r="AA11" s="696" t="s">
        <v>50</v>
      </c>
      <c r="AB11" s="698"/>
    </row>
    <row r="12" spans="1:28" s="7" customFormat="1" ht="26.25" customHeight="1" thickBot="1" x14ac:dyDescent="0.25">
      <c r="A12" s="679"/>
      <c r="B12" s="699"/>
      <c r="C12" s="700"/>
      <c r="D12" s="700"/>
      <c r="E12" s="701"/>
      <c r="F12" s="701"/>
      <c r="G12" s="679"/>
      <c r="H12" s="700"/>
      <c r="I12" s="679"/>
      <c r="J12" s="679"/>
      <c r="K12" s="679"/>
      <c r="L12" s="213"/>
      <c r="M12" s="679"/>
      <c r="N12" s="679"/>
      <c r="O12" s="701"/>
      <c r="P12" s="210" t="s">
        <v>11</v>
      </c>
      <c r="Q12" s="632" t="s">
        <v>418</v>
      </c>
      <c r="R12" s="210" t="s">
        <v>51</v>
      </c>
      <c r="S12" s="210" t="s">
        <v>52</v>
      </c>
      <c r="T12" s="273" t="s">
        <v>47</v>
      </c>
      <c r="U12" s="210" t="s">
        <v>12</v>
      </c>
      <c r="V12" s="210" t="s">
        <v>13</v>
      </c>
      <c r="W12" s="267" t="s">
        <v>157</v>
      </c>
      <c r="X12" s="679"/>
      <c r="Y12" s="701"/>
      <c r="Z12" s="679"/>
      <c r="AA12" s="176" t="s">
        <v>42</v>
      </c>
      <c r="AB12" s="176" t="s">
        <v>40</v>
      </c>
    </row>
    <row r="13" spans="1:28" ht="3.75" customHeight="1" thickBot="1" x14ac:dyDescent="0.25">
      <c r="A13" s="1"/>
      <c r="B13" s="21"/>
      <c r="C13" s="20"/>
      <c r="D13" s="20"/>
      <c r="E13" s="20"/>
      <c r="F13" s="1"/>
      <c r="G13" s="1"/>
      <c r="H13" s="1"/>
      <c r="I13" s="1"/>
      <c r="J13" s="1"/>
      <c r="K13" s="1"/>
      <c r="L13" s="1"/>
      <c r="M13" s="1"/>
      <c r="N13" s="1"/>
      <c r="O13" s="1"/>
      <c r="P13" s="5"/>
      <c r="Q13" s="5"/>
      <c r="R13" s="5"/>
      <c r="S13" s="5"/>
      <c r="T13" s="5"/>
      <c r="U13" s="5"/>
      <c r="V13" s="5"/>
      <c r="W13" s="5"/>
      <c r="X13" s="5"/>
      <c r="Y13" s="5"/>
      <c r="Z13" s="31"/>
      <c r="AA13" s="31"/>
      <c r="AB13" s="5"/>
    </row>
    <row r="14" spans="1:28" ht="20.100000000000001" customHeight="1" x14ac:dyDescent="0.2">
      <c r="A14" s="102"/>
      <c r="B14" s="693" t="s">
        <v>74</v>
      </c>
      <c r="C14" s="694"/>
      <c r="D14" s="694"/>
      <c r="E14" s="695"/>
      <c r="F14" s="214"/>
      <c r="G14" s="3"/>
      <c r="H14" s="6"/>
      <c r="I14" s="6"/>
      <c r="J14" s="6"/>
      <c r="K14" s="4"/>
      <c r="L14" s="144"/>
      <c r="M14" s="263"/>
      <c r="N14" s="145"/>
      <c r="O14" s="28"/>
      <c r="P14" s="145"/>
      <c r="Q14" s="145"/>
      <c r="R14" s="145"/>
      <c r="S14" s="2"/>
      <c r="T14" s="2"/>
      <c r="U14" s="221"/>
      <c r="V14" s="222"/>
      <c r="W14" s="223"/>
      <c r="X14" s="224"/>
      <c r="Y14" s="223"/>
      <c r="Z14" s="32"/>
      <c r="AA14" s="32"/>
      <c r="AB14" s="3"/>
    </row>
    <row r="15" spans="1:28" s="569" customFormat="1" ht="57.75" customHeight="1" x14ac:dyDescent="0.2">
      <c r="A15" s="284" t="s">
        <v>393</v>
      </c>
      <c r="B15" s="686" t="s">
        <v>390</v>
      </c>
      <c r="C15" s="687"/>
      <c r="D15" s="687"/>
      <c r="E15" s="688"/>
      <c r="F15" s="309" t="s">
        <v>195</v>
      </c>
      <c r="G15" s="284" t="s">
        <v>115</v>
      </c>
      <c r="H15" s="284" t="s">
        <v>106</v>
      </c>
      <c r="I15" s="568" t="s">
        <v>141</v>
      </c>
      <c r="J15" s="342" t="s">
        <v>122</v>
      </c>
      <c r="K15" s="554" t="s">
        <v>88</v>
      </c>
      <c r="L15" s="316"/>
      <c r="M15" s="465" t="s">
        <v>261</v>
      </c>
      <c r="N15" s="289">
        <f t="shared" ref="N15:N19" si="0">P15</f>
        <v>6100000</v>
      </c>
      <c r="O15" s="288">
        <v>0</v>
      </c>
      <c r="P15" s="289">
        <f>T15+S15+R15+Q15</f>
        <v>6100000</v>
      </c>
      <c r="Q15" s="289">
        <v>700000</v>
      </c>
      <c r="R15" s="311">
        <v>600000</v>
      </c>
      <c r="S15" s="311">
        <v>4800000</v>
      </c>
      <c r="T15" s="289">
        <v>0</v>
      </c>
      <c r="U15" s="309" t="s">
        <v>384</v>
      </c>
      <c r="V15" s="309">
        <v>3215</v>
      </c>
      <c r="W15" s="290">
        <v>1</v>
      </c>
      <c r="X15" s="308">
        <v>331</v>
      </c>
      <c r="Y15" s="290" t="s">
        <v>48</v>
      </c>
      <c r="Z15" s="469" t="s">
        <v>145</v>
      </c>
      <c r="AA15" s="326"/>
      <c r="AB15" s="309" t="s">
        <v>43</v>
      </c>
    </row>
    <row r="16" spans="1:28" s="569" customFormat="1" ht="33" customHeight="1" x14ac:dyDescent="0.2">
      <c r="A16" s="317" t="s">
        <v>317</v>
      </c>
      <c r="B16" s="686" t="s">
        <v>251</v>
      </c>
      <c r="C16" s="687"/>
      <c r="D16" s="687"/>
      <c r="E16" s="688"/>
      <c r="F16" s="309" t="s">
        <v>193</v>
      </c>
      <c r="G16" s="284" t="s">
        <v>115</v>
      </c>
      <c r="H16" s="284" t="s">
        <v>106</v>
      </c>
      <c r="I16" s="568" t="s">
        <v>141</v>
      </c>
      <c r="J16" s="342" t="s">
        <v>122</v>
      </c>
      <c r="K16" s="554" t="s">
        <v>172</v>
      </c>
      <c r="L16" s="316"/>
      <c r="M16" s="465" t="s">
        <v>277</v>
      </c>
      <c r="N16" s="289">
        <f t="shared" ref="N16:N18" si="1">P16</f>
        <v>500000</v>
      </c>
      <c r="O16" s="288">
        <v>0</v>
      </c>
      <c r="P16" s="289">
        <f t="shared" ref="P16:P19" si="2">T16+S16+R16+Q16</f>
        <v>500000</v>
      </c>
      <c r="Q16" s="289">
        <v>500000</v>
      </c>
      <c r="R16" s="311">
        <v>0</v>
      </c>
      <c r="S16" s="311">
        <v>0</v>
      </c>
      <c r="T16" s="289">
        <v>0</v>
      </c>
      <c r="U16" s="309" t="s">
        <v>424</v>
      </c>
      <c r="V16" s="309">
        <v>1</v>
      </c>
      <c r="W16" s="290">
        <v>1</v>
      </c>
      <c r="X16" s="308">
        <v>76</v>
      </c>
      <c r="Y16" s="290" t="s">
        <v>48</v>
      </c>
      <c r="Z16" s="290" t="s">
        <v>263</v>
      </c>
      <c r="AA16" s="326"/>
      <c r="AB16" s="309" t="s">
        <v>43</v>
      </c>
    </row>
    <row r="17" spans="1:30" s="569" customFormat="1" ht="33" customHeight="1" x14ac:dyDescent="0.2">
      <c r="A17" s="317" t="s">
        <v>380</v>
      </c>
      <c r="B17" s="686" t="s">
        <v>186</v>
      </c>
      <c r="C17" s="687"/>
      <c r="D17" s="687"/>
      <c r="E17" s="688"/>
      <c r="F17" s="309" t="s">
        <v>193</v>
      </c>
      <c r="G17" s="284" t="s">
        <v>115</v>
      </c>
      <c r="H17" s="284" t="s">
        <v>106</v>
      </c>
      <c r="I17" s="568" t="s">
        <v>141</v>
      </c>
      <c r="J17" s="342" t="s">
        <v>122</v>
      </c>
      <c r="K17" s="554" t="s">
        <v>187</v>
      </c>
      <c r="L17" s="316"/>
      <c r="M17" s="465" t="s">
        <v>278</v>
      </c>
      <c r="N17" s="289">
        <f t="shared" si="1"/>
        <v>800000</v>
      </c>
      <c r="O17" s="288">
        <v>0</v>
      </c>
      <c r="P17" s="289">
        <f t="shared" si="2"/>
        <v>800000</v>
      </c>
      <c r="Q17" s="289">
        <v>800000</v>
      </c>
      <c r="R17" s="311">
        <v>0</v>
      </c>
      <c r="S17" s="311">
        <v>0</v>
      </c>
      <c r="T17" s="289">
        <v>0</v>
      </c>
      <c r="U17" s="309" t="s">
        <v>424</v>
      </c>
      <c r="V17" s="309">
        <v>1</v>
      </c>
      <c r="W17" s="290">
        <v>1</v>
      </c>
      <c r="X17" s="308">
        <v>64</v>
      </c>
      <c r="Y17" s="290" t="s">
        <v>48</v>
      </c>
      <c r="Z17" s="290" t="s">
        <v>263</v>
      </c>
      <c r="AA17" s="326"/>
      <c r="AB17" s="309" t="s">
        <v>43</v>
      </c>
    </row>
    <row r="18" spans="1:30" s="569" customFormat="1" ht="54.75" customHeight="1" x14ac:dyDescent="0.2">
      <c r="A18" s="317" t="s">
        <v>381</v>
      </c>
      <c r="B18" s="686" t="s">
        <v>389</v>
      </c>
      <c r="C18" s="687"/>
      <c r="D18" s="687"/>
      <c r="E18" s="688"/>
      <c r="F18" s="309" t="s">
        <v>193</v>
      </c>
      <c r="G18" s="284" t="s">
        <v>115</v>
      </c>
      <c r="H18" s="284" t="s">
        <v>106</v>
      </c>
      <c r="I18" s="568" t="s">
        <v>141</v>
      </c>
      <c r="J18" s="342" t="s">
        <v>122</v>
      </c>
      <c r="K18" s="547" t="s">
        <v>382</v>
      </c>
      <c r="L18" s="548"/>
      <c r="M18" s="549">
        <v>220020011</v>
      </c>
      <c r="N18" s="289">
        <f t="shared" si="1"/>
        <v>1525000</v>
      </c>
      <c r="O18" s="491">
        <v>0</v>
      </c>
      <c r="P18" s="289">
        <f t="shared" si="2"/>
        <v>1525000</v>
      </c>
      <c r="Q18" s="490">
        <v>1000000</v>
      </c>
      <c r="R18" s="550">
        <v>175000</v>
      </c>
      <c r="S18" s="550">
        <v>175000</v>
      </c>
      <c r="T18" s="490">
        <v>175000</v>
      </c>
      <c r="U18" s="322" t="s">
        <v>384</v>
      </c>
      <c r="V18" s="322">
        <v>239</v>
      </c>
      <c r="W18" s="324">
        <v>1</v>
      </c>
      <c r="X18" s="308">
        <v>1815</v>
      </c>
      <c r="Y18" s="324" t="s">
        <v>48</v>
      </c>
      <c r="Z18" s="324" t="s">
        <v>264</v>
      </c>
      <c r="AA18" s="361" t="s">
        <v>43</v>
      </c>
      <c r="AB18" s="322" t="s">
        <v>43</v>
      </c>
      <c r="AD18" s="569">
        <f>138+101</f>
        <v>239</v>
      </c>
    </row>
    <row r="19" spans="1:30" s="569" customFormat="1" ht="35.25" customHeight="1" thickBot="1" x14ac:dyDescent="0.25">
      <c r="A19" s="284" t="s">
        <v>383</v>
      </c>
      <c r="B19" s="686" t="s">
        <v>250</v>
      </c>
      <c r="C19" s="687"/>
      <c r="D19" s="687"/>
      <c r="E19" s="688"/>
      <c r="F19" s="309" t="s">
        <v>193</v>
      </c>
      <c r="G19" s="284" t="s">
        <v>115</v>
      </c>
      <c r="H19" s="284" t="s">
        <v>318</v>
      </c>
      <c r="I19" s="568" t="s">
        <v>141</v>
      </c>
      <c r="J19" s="342" t="s">
        <v>122</v>
      </c>
      <c r="K19" s="554" t="s">
        <v>172</v>
      </c>
      <c r="L19" s="316"/>
      <c r="M19" s="465" t="s">
        <v>277</v>
      </c>
      <c r="N19" s="289">
        <f t="shared" si="0"/>
        <v>1350000</v>
      </c>
      <c r="O19" s="288">
        <v>0</v>
      </c>
      <c r="P19" s="289">
        <f t="shared" si="2"/>
        <v>1350000</v>
      </c>
      <c r="Q19" s="289">
        <v>337500</v>
      </c>
      <c r="R19" s="311">
        <v>337500</v>
      </c>
      <c r="S19" s="311">
        <v>337500</v>
      </c>
      <c r="T19" s="289">
        <v>337500</v>
      </c>
      <c r="U19" s="309" t="s">
        <v>14</v>
      </c>
      <c r="V19" s="309">
        <v>923.18</v>
      </c>
      <c r="W19" s="290">
        <v>1</v>
      </c>
      <c r="X19" s="318">
        <v>76</v>
      </c>
      <c r="Y19" s="290" t="s">
        <v>48</v>
      </c>
      <c r="Z19" s="290" t="s">
        <v>263</v>
      </c>
      <c r="AA19" s="326"/>
      <c r="AB19" s="309" t="s">
        <v>43</v>
      </c>
    </row>
    <row r="20" spans="1:30" ht="14.25" customHeight="1" thickBot="1" x14ac:dyDescent="0.25">
      <c r="A20" s="21"/>
      <c r="B20" s="80"/>
      <c r="C20" s="80"/>
      <c r="D20" s="80"/>
      <c r="E20" s="80"/>
      <c r="F20" s="21"/>
      <c r="G20" s="21"/>
      <c r="H20" s="21"/>
      <c r="I20" s="21"/>
      <c r="J20" s="44"/>
      <c r="K20" s="16" t="s">
        <v>11</v>
      </c>
      <c r="L20" s="16"/>
      <c r="M20" s="16"/>
      <c r="N20" s="17">
        <f>SUM(N15:N19)</f>
        <v>10275000</v>
      </c>
      <c r="O20" s="43"/>
      <c r="P20" s="17">
        <f>SUM(P15:P19)</f>
        <v>10275000</v>
      </c>
      <c r="Q20" s="17">
        <f>SUM(Q15:Q19)</f>
        <v>3337500</v>
      </c>
      <c r="R20" s="17">
        <f>SUM(R15:R19)</f>
        <v>1112500</v>
      </c>
      <c r="S20" s="17">
        <f>SUM(S15:S19)</f>
        <v>5312500</v>
      </c>
      <c r="T20" s="17">
        <f>SUM(T15:T19)</f>
        <v>512500</v>
      </c>
      <c r="U20" s="21"/>
      <c r="V20" s="21"/>
      <c r="W20" s="21"/>
      <c r="Y20" s="21"/>
      <c r="Z20" s="21"/>
      <c r="AA20" s="21"/>
      <c r="AB20" s="21"/>
    </row>
    <row r="21" spans="1:30" ht="36" customHeight="1" x14ac:dyDescent="0.2">
      <c r="O21" s="7"/>
    </row>
    <row r="22" spans="1:30" ht="36.75" customHeight="1" x14ac:dyDescent="0.2">
      <c r="C22" s="63"/>
      <c r="O22" s="7"/>
    </row>
    <row r="23" spans="1:30" x14ac:dyDescent="0.2">
      <c r="O23" s="7"/>
      <c r="W23" s="666" t="s">
        <v>55</v>
      </c>
      <c r="X23" s="666"/>
      <c r="Y23" s="666"/>
      <c r="Z23" s="666"/>
      <c r="AA23" s="666"/>
      <c r="AB23" s="666"/>
    </row>
    <row r="24" spans="1:30" x14ac:dyDescent="0.2">
      <c r="O24" s="7"/>
      <c r="W24" s="667" t="s">
        <v>17</v>
      </c>
      <c r="X24" s="667"/>
      <c r="Y24" s="667"/>
      <c r="Z24" s="667"/>
      <c r="AA24" s="667"/>
      <c r="AB24" s="667"/>
    </row>
    <row r="25" spans="1:30" x14ac:dyDescent="0.2">
      <c r="B25" s="63"/>
      <c r="C25" s="151"/>
      <c r="D25" s="63"/>
      <c r="K25" s="42"/>
      <c r="L25" s="42"/>
      <c r="M25" s="42"/>
      <c r="N25" s="67"/>
      <c r="O25" s="7"/>
      <c r="P25" s="78"/>
      <c r="Q25" s="78"/>
      <c r="R25" s="78"/>
    </row>
    <row r="26" spans="1:30" x14ac:dyDescent="0.2">
      <c r="B26" s="63"/>
      <c r="C26" s="151"/>
      <c r="D26" s="63"/>
      <c r="K26" s="42"/>
      <c r="L26" s="42"/>
      <c r="M26" s="42"/>
      <c r="N26" s="67"/>
      <c r="O26" s="7"/>
      <c r="Q26" s="77"/>
      <c r="R26" s="78"/>
    </row>
    <row r="27" spans="1:30" x14ac:dyDescent="0.2">
      <c r="K27" s="42"/>
      <c r="L27" s="42"/>
      <c r="M27" s="42"/>
      <c r="N27" s="152"/>
      <c r="Q27" s="217"/>
      <c r="R27" s="78"/>
    </row>
    <row r="28" spans="1:30" x14ac:dyDescent="0.2">
      <c r="K28" s="42"/>
      <c r="L28" s="42"/>
      <c r="M28" s="42"/>
      <c r="N28" s="67"/>
    </row>
    <row r="29" spans="1:30" x14ac:dyDescent="0.2">
      <c r="K29" s="67"/>
      <c r="L29" s="67"/>
      <c r="M29" s="67"/>
      <c r="N29" s="67"/>
      <c r="P29" s="63"/>
    </row>
  </sheetData>
  <mergeCells count="32">
    <mergeCell ref="W23:AB23"/>
    <mergeCell ref="W24:AB24"/>
    <mergeCell ref="Y11:Y12"/>
    <mergeCell ref="Z11:Z12"/>
    <mergeCell ref="AA11:AB11"/>
    <mergeCell ref="U11:W11"/>
    <mergeCell ref="X11:X12"/>
    <mergeCell ref="S6:V6"/>
    <mergeCell ref="A11:A12"/>
    <mergeCell ref="B11:E12"/>
    <mergeCell ref="F11:F12"/>
    <mergeCell ref="G11:G12"/>
    <mergeCell ref="H11:H12"/>
    <mergeCell ref="K11:K12"/>
    <mergeCell ref="N11:N12"/>
    <mergeCell ref="O11:O12"/>
    <mergeCell ref="P11:T11"/>
    <mergeCell ref="I11:I12"/>
    <mergeCell ref="K5:Q6"/>
    <mergeCell ref="J11:J12"/>
    <mergeCell ref="B19:E19"/>
    <mergeCell ref="K9:Q9"/>
    <mergeCell ref="B14:E14"/>
    <mergeCell ref="M11:M12"/>
    <mergeCell ref="B16:E16"/>
    <mergeCell ref="B17:E17"/>
    <mergeCell ref="B18:E18"/>
    <mergeCell ref="K3:Q3"/>
    <mergeCell ref="K7:Q7"/>
    <mergeCell ref="K8:Q8"/>
    <mergeCell ref="K4:Q4"/>
    <mergeCell ref="B15:E15"/>
  </mergeCells>
  <printOptions horizontalCentered="1"/>
  <pageMargins left="0" right="0" top="0" bottom="0" header="0.19685039370078741" footer="0"/>
  <pageSetup paperSize="5" scale="64"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topLeftCell="A19" zoomScaleSheetLayoutView="100" workbookViewId="0">
      <selection activeCell="O16" sqref="O16"/>
    </sheetView>
  </sheetViews>
  <sheetFormatPr baseColWidth="10" defaultRowHeight="12.75" x14ac:dyDescent="0.2"/>
  <cols>
    <col min="1" max="1" width="1.28515625" style="62" customWidth="1"/>
    <col min="2" max="2" width="11.7109375" style="62" customWidth="1"/>
    <col min="3" max="3" width="11" style="62" customWidth="1"/>
    <col min="4" max="4" width="8.5703125" style="62" customWidth="1"/>
    <col min="5" max="5" width="7.85546875" style="62" customWidth="1"/>
    <col min="6" max="6" width="5.7109375" style="62" customWidth="1"/>
    <col min="7" max="7" width="6.85546875" style="62" customWidth="1"/>
    <col min="8" max="8" width="5.7109375" style="62" customWidth="1"/>
    <col min="9" max="9" width="13.7109375" style="62" customWidth="1"/>
    <col min="10" max="10" width="7.42578125" style="62" customWidth="1"/>
    <col min="11" max="11" width="15.42578125" style="62" customWidth="1"/>
    <col min="12" max="12" width="12.42578125" style="62" customWidth="1"/>
    <col min="13" max="13" width="21.7109375" style="62" hidden="1" customWidth="1"/>
    <col min="14" max="14" width="10.85546875" style="62" customWidth="1"/>
    <col min="15" max="15" width="13.85546875" style="62" customWidth="1"/>
    <col min="16" max="16" width="10.7109375" style="62" customWidth="1"/>
    <col min="17" max="20" width="12.85546875" style="62" customWidth="1"/>
    <col min="21" max="21" width="11.28515625" style="62" customWidth="1"/>
    <col min="22" max="22" width="8.5703125" style="62" customWidth="1"/>
    <col min="23" max="23" width="6.85546875" style="62" customWidth="1"/>
    <col min="24" max="24" width="9.28515625" style="62" customWidth="1"/>
    <col min="25" max="25" width="7" style="62" customWidth="1"/>
    <col min="26" max="26" width="9.28515625" style="62" customWidth="1"/>
    <col min="27" max="27" width="8.140625" style="142" customWidth="1"/>
    <col min="28" max="28" width="4.7109375" style="142" customWidth="1"/>
    <col min="29" max="29" width="4.140625" style="62" customWidth="1"/>
    <col min="30" max="30" width="2.7109375" style="62" customWidth="1"/>
    <col min="31" max="16384" width="11.42578125" style="62"/>
  </cols>
  <sheetData>
    <row r="1" spans="2:29" ht="11.25" customHeight="1" thickBot="1" x14ac:dyDescent="0.25"/>
    <row r="2" spans="2:29" x14ac:dyDescent="0.2">
      <c r="B2" s="135"/>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7"/>
    </row>
    <row r="3" spans="2:29" ht="15.75" x14ac:dyDescent="0.25">
      <c r="B3" s="138"/>
      <c r="C3" s="179"/>
      <c r="D3" s="22" t="s">
        <v>90</v>
      </c>
      <c r="E3" s="67"/>
      <c r="F3" s="22"/>
      <c r="G3" s="67"/>
      <c r="H3" s="179"/>
      <c r="I3" s="179"/>
      <c r="J3" s="179"/>
      <c r="K3" s="179"/>
      <c r="L3" s="669" t="s">
        <v>24</v>
      </c>
      <c r="M3" s="669"/>
      <c r="N3" s="669"/>
      <c r="O3" s="669"/>
      <c r="P3" s="669"/>
      <c r="Q3" s="669"/>
      <c r="R3" s="669"/>
      <c r="S3" s="179"/>
      <c r="U3" s="170" t="s">
        <v>57</v>
      </c>
      <c r="V3" s="22" t="s">
        <v>119</v>
      </c>
      <c r="W3" s="179"/>
      <c r="Y3" s="179"/>
      <c r="Z3" s="179"/>
      <c r="AA3" s="179"/>
      <c r="AB3" s="67"/>
      <c r="AC3" s="139"/>
    </row>
    <row r="4" spans="2:29" ht="15.75" x14ac:dyDescent="0.25">
      <c r="B4" s="138"/>
      <c r="C4" s="179"/>
      <c r="D4" s="172" t="s">
        <v>56</v>
      </c>
      <c r="E4" s="22"/>
      <c r="F4" s="22"/>
      <c r="G4" s="30"/>
      <c r="H4" s="179"/>
      <c r="I4" s="179"/>
      <c r="J4" s="179"/>
      <c r="K4" s="179"/>
      <c r="L4" s="669" t="s">
        <v>25</v>
      </c>
      <c r="M4" s="669"/>
      <c r="N4" s="669"/>
      <c r="O4" s="669"/>
      <c r="P4" s="669"/>
      <c r="Q4" s="669"/>
      <c r="R4" s="669"/>
      <c r="S4" s="179"/>
      <c r="T4" s="179"/>
      <c r="U4" s="179"/>
      <c r="V4" s="179"/>
      <c r="W4" s="179"/>
      <c r="X4" s="179"/>
      <c r="Y4" s="179"/>
      <c r="Z4" s="179"/>
      <c r="AA4" s="179"/>
      <c r="AB4" s="67"/>
      <c r="AC4" s="139"/>
    </row>
    <row r="5" spans="2:29" x14ac:dyDescent="0.2">
      <c r="B5" s="138"/>
      <c r="C5" s="140"/>
      <c r="D5" s="172" t="s">
        <v>65</v>
      </c>
      <c r="E5" s="22"/>
      <c r="F5" s="172"/>
      <c r="G5" s="172"/>
      <c r="H5" s="140"/>
      <c r="I5" s="140"/>
      <c r="J5" s="140"/>
      <c r="K5" s="140"/>
      <c r="L5" s="677" t="s">
        <v>89</v>
      </c>
      <c r="M5" s="677"/>
      <c r="N5" s="677"/>
      <c r="O5" s="677"/>
      <c r="P5" s="677"/>
      <c r="Q5" s="677"/>
      <c r="R5" s="677"/>
      <c r="S5" s="140"/>
      <c r="T5" s="140"/>
      <c r="U5" s="140"/>
      <c r="V5" s="140"/>
      <c r="W5" s="140"/>
      <c r="X5" s="140"/>
      <c r="Y5" s="140"/>
      <c r="Z5" s="140"/>
      <c r="AA5" s="140"/>
      <c r="AB5" s="67"/>
      <c r="AC5" s="139"/>
    </row>
    <row r="6" spans="2:29" x14ac:dyDescent="0.2">
      <c r="B6" s="23"/>
      <c r="C6" s="67"/>
      <c r="D6" s="172" t="s">
        <v>64</v>
      </c>
      <c r="E6" s="268" t="str">
        <f>'AGUA POTABLE 1'!E6</f>
        <v>22  DE MARZO  DE 2015</v>
      </c>
      <c r="F6" s="22"/>
      <c r="G6" s="67"/>
      <c r="H6" s="67"/>
      <c r="I6" s="67"/>
      <c r="J6" s="67"/>
      <c r="K6" s="67"/>
      <c r="L6" s="677"/>
      <c r="M6" s="677"/>
      <c r="N6" s="677"/>
      <c r="O6" s="677"/>
      <c r="P6" s="677"/>
      <c r="Q6" s="677"/>
      <c r="R6" s="677"/>
      <c r="S6" s="34"/>
      <c r="U6" s="670" t="s">
        <v>39</v>
      </c>
      <c r="V6" s="670"/>
      <c r="W6" s="670"/>
      <c r="X6" s="670"/>
      <c r="Y6" s="67"/>
      <c r="Z6" s="67"/>
      <c r="AA6" s="67"/>
      <c r="AB6" s="67"/>
      <c r="AC6" s="139"/>
    </row>
    <row r="7" spans="2:29" x14ac:dyDescent="0.2">
      <c r="B7" s="23"/>
      <c r="C7" s="67"/>
      <c r="D7" s="172" t="s">
        <v>71</v>
      </c>
      <c r="E7" s="67"/>
      <c r="F7" s="22"/>
      <c r="G7" s="67"/>
      <c r="H7" s="30"/>
      <c r="I7" s="30"/>
      <c r="J7" s="30"/>
      <c r="K7" s="30"/>
      <c r="L7" s="676" t="s">
        <v>63</v>
      </c>
      <c r="M7" s="676"/>
      <c r="N7" s="676"/>
      <c r="O7" s="676"/>
      <c r="P7" s="676"/>
      <c r="Q7" s="676"/>
      <c r="R7" s="30"/>
      <c r="S7" s="30"/>
      <c r="U7" s="36" t="s">
        <v>44</v>
      </c>
      <c r="V7" s="35" t="s">
        <v>45</v>
      </c>
      <c r="X7" s="67"/>
      <c r="Y7" s="67"/>
      <c r="Z7" s="67"/>
      <c r="AA7" s="67"/>
      <c r="AB7" s="67"/>
      <c r="AC7" s="139"/>
    </row>
    <row r="8" spans="2:29" x14ac:dyDescent="0.2">
      <c r="B8" s="23"/>
      <c r="C8" s="67"/>
      <c r="D8" s="172" t="s">
        <v>72</v>
      </c>
      <c r="E8" s="22"/>
      <c r="F8" s="22"/>
      <c r="G8" s="67"/>
      <c r="H8" s="140"/>
      <c r="I8" s="140"/>
      <c r="J8" s="140"/>
      <c r="K8" s="140"/>
      <c r="L8" s="674" t="s">
        <v>156</v>
      </c>
      <c r="M8" s="674"/>
      <c r="N8" s="674"/>
      <c r="O8" s="674"/>
      <c r="P8" s="674"/>
      <c r="Q8" s="674"/>
      <c r="R8" s="67"/>
      <c r="S8" s="34"/>
      <c r="U8" s="36" t="s">
        <v>41</v>
      </c>
      <c r="V8" s="35" t="s">
        <v>46</v>
      </c>
      <c r="Y8" s="67"/>
      <c r="Z8" s="67"/>
      <c r="AA8" s="67"/>
      <c r="AB8" s="67"/>
      <c r="AC8" s="139"/>
    </row>
    <row r="9" spans="2:29" ht="13.5" thickBot="1" x14ac:dyDescent="0.25">
      <c r="B9" s="239"/>
      <c r="C9" s="141"/>
      <c r="D9" s="141"/>
      <c r="E9" s="141"/>
      <c r="F9" s="141"/>
      <c r="G9" s="141"/>
      <c r="H9" s="141"/>
      <c r="I9" s="141"/>
      <c r="J9" s="141"/>
      <c r="K9" s="141"/>
      <c r="L9" s="675" t="s">
        <v>23</v>
      </c>
      <c r="M9" s="675"/>
      <c r="N9" s="675"/>
      <c r="O9" s="675"/>
      <c r="P9" s="675"/>
      <c r="Q9" s="675"/>
      <c r="R9" s="675"/>
      <c r="S9" s="141"/>
      <c r="T9" s="141"/>
      <c r="U9" s="141"/>
      <c r="V9" s="141"/>
      <c r="W9" s="141"/>
      <c r="X9" s="141"/>
      <c r="Y9" s="141"/>
      <c r="Z9" s="24" t="s">
        <v>26</v>
      </c>
      <c r="AA9" s="25">
        <v>3</v>
      </c>
      <c r="AB9" s="25" t="s">
        <v>27</v>
      </c>
      <c r="AC9" s="183">
        <f>'AGUA POTABLE 1'!$AA$9</f>
        <v>13</v>
      </c>
    </row>
    <row r="10" spans="2:29" ht="4.5" customHeight="1" thickBot="1" x14ac:dyDescent="0.25">
      <c r="B10" s="244"/>
      <c r="H10" s="67"/>
      <c r="I10" s="67"/>
      <c r="J10" s="67"/>
      <c r="K10" s="67"/>
      <c r="L10" s="173"/>
      <c r="M10" s="173"/>
      <c r="N10" s="262"/>
      <c r="O10" s="173"/>
      <c r="P10" s="173"/>
      <c r="Q10" s="173"/>
      <c r="R10" s="173"/>
      <c r="S10" s="67"/>
      <c r="T10" s="67"/>
      <c r="U10" s="67"/>
      <c r="V10" s="67"/>
      <c r="W10" s="36"/>
      <c r="X10" s="171"/>
      <c r="Y10" s="171"/>
      <c r="Z10" s="171"/>
      <c r="AA10" s="169"/>
      <c r="AB10" s="141"/>
      <c r="AC10" s="141"/>
    </row>
    <row r="11" spans="2:29" s="7" customFormat="1" ht="26.25" customHeight="1" thickBot="1" x14ac:dyDescent="0.25">
      <c r="B11" s="678" t="s">
        <v>142</v>
      </c>
      <c r="C11" s="696" t="s">
        <v>0</v>
      </c>
      <c r="D11" s="697"/>
      <c r="E11" s="697"/>
      <c r="F11" s="698"/>
      <c r="G11" s="698" t="s">
        <v>1</v>
      </c>
      <c r="H11" s="678" t="s">
        <v>2</v>
      </c>
      <c r="I11" s="697" t="s">
        <v>3</v>
      </c>
      <c r="J11" s="678" t="s">
        <v>37</v>
      </c>
      <c r="K11" s="678" t="s">
        <v>143</v>
      </c>
      <c r="L11" s="678" t="s">
        <v>4</v>
      </c>
      <c r="M11" s="185" t="s">
        <v>54</v>
      </c>
      <c r="N11" s="678" t="s">
        <v>144</v>
      </c>
      <c r="O11" s="678" t="s">
        <v>5</v>
      </c>
      <c r="P11" s="697" t="s">
        <v>20</v>
      </c>
      <c r="Q11" s="671" t="s">
        <v>6</v>
      </c>
      <c r="R11" s="672"/>
      <c r="S11" s="672"/>
      <c r="T11" s="672"/>
      <c r="U11" s="265"/>
      <c r="V11" s="697" t="s">
        <v>7</v>
      </c>
      <c r="W11" s="697"/>
      <c r="X11" s="697"/>
      <c r="Y11" s="678" t="s">
        <v>8</v>
      </c>
      <c r="Z11" s="697" t="s">
        <v>35</v>
      </c>
      <c r="AA11" s="678" t="s">
        <v>257</v>
      </c>
      <c r="AB11" s="696" t="s">
        <v>50</v>
      </c>
      <c r="AC11" s="698"/>
    </row>
    <row r="12" spans="2:29" s="7" customFormat="1" ht="26.25" customHeight="1" thickBot="1" x14ac:dyDescent="0.25">
      <c r="B12" s="679"/>
      <c r="C12" s="699"/>
      <c r="D12" s="700"/>
      <c r="E12" s="700"/>
      <c r="F12" s="701"/>
      <c r="G12" s="701"/>
      <c r="H12" s="679"/>
      <c r="I12" s="700"/>
      <c r="J12" s="679"/>
      <c r="K12" s="679"/>
      <c r="L12" s="679"/>
      <c r="M12" s="186"/>
      <c r="N12" s="679"/>
      <c r="O12" s="679"/>
      <c r="P12" s="701"/>
      <c r="Q12" s="184" t="s">
        <v>11</v>
      </c>
      <c r="R12" s="632" t="s">
        <v>418</v>
      </c>
      <c r="S12" s="184" t="s">
        <v>51</v>
      </c>
      <c r="T12" s="184" t="s">
        <v>52</v>
      </c>
      <c r="U12" s="264" t="s">
        <v>47</v>
      </c>
      <c r="V12" s="184" t="s">
        <v>12</v>
      </c>
      <c r="W12" s="184" t="s">
        <v>13</v>
      </c>
      <c r="X12" s="267" t="s">
        <v>157</v>
      </c>
      <c r="Y12" s="679"/>
      <c r="Z12" s="701"/>
      <c r="AA12" s="679"/>
      <c r="AB12" s="176" t="s">
        <v>42</v>
      </c>
      <c r="AC12" s="176" t="s">
        <v>40</v>
      </c>
    </row>
    <row r="13" spans="2:29" ht="3.75" customHeight="1" thickBot="1" x14ac:dyDescent="0.25">
      <c r="B13" s="1"/>
      <c r="C13" s="21"/>
      <c r="D13" s="20"/>
      <c r="E13" s="20"/>
      <c r="F13" s="20"/>
      <c r="G13" s="1"/>
      <c r="H13" s="1"/>
      <c r="I13" s="1"/>
      <c r="J13" s="1"/>
      <c r="K13" s="1"/>
      <c r="L13" s="1"/>
      <c r="M13" s="1"/>
      <c r="N13" s="1"/>
      <c r="O13" s="1"/>
      <c r="P13" s="1"/>
      <c r="Q13" s="5"/>
      <c r="R13" s="5"/>
      <c r="S13" s="5"/>
      <c r="T13" s="5"/>
      <c r="U13" s="5"/>
      <c r="V13" s="5"/>
      <c r="W13" s="5"/>
      <c r="X13" s="5"/>
      <c r="Y13" s="5"/>
      <c r="Z13" s="5"/>
      <c r="AA13" s="31"/>
      <c r="AB13" s="31"/>
      <c r="AC13" s="5"/>
    </row>
    <row r="14" spans="2:29" ht="20.100000000000001" customHeight="1" x14ac:dyDescent="0.2">
      <c r="B14" s="102"/>
      <c r="C14" s="689" t="s">
        <v>21</v>
      </c>
      <c r="D14" s="690"/>
      <c r="E14" s="690"/>
      <c r="F14" s="691"/>
      <c r="G14" s="143"/>
      <c r="H14" s="3"/>
      <c r="I14" s="6"/>
      <c r="J14" s="6"/>
      <c r="K14" s="6"/>
      <c r="L14" s="4"/>
      <c r="M14" s="144"/>
      <c r="N14" s="144"/>
      <c r="O14" s="145"/>
      <c r="P14" s="28"/>
      <c r="Q14" s="145"/>
      <c r="R14" s="145"/>
      <c r="S14" s="145"/>
      <c r="T14" s="2"/>
      <c r="U14" s="2"/>
      <c r="V14" s="3"/>
      <c r="W14" s="146"/>
      <c r="X14" s="29"/>
      <c r="Y14" s="147"/>
      <c r="Z14" s="29"/>
      <c r="AA14" s="32"/>
      <c r="AB14" s="32"/>
      <c r="AC14" s="3"/>
    </row>
    <row r="15" spans="2:29" s="148" customFormat="1" ht="66.75" customHeight="1" x14ac:dyDescent="0.2">
      <c r="B15" s="284" t="s">
        <v>400</v>
      </c>
      <c r="C15" s="702" t="s">
        <v>399</v>
      </c>
      <c r="D15" s="703"/>
      <c r="E15" s="703"/>
      <c r="F15" s="704"/>
      <c r="G15" s="309" t="s">
        <v>195</v>
      </c>
      <c r="H15" s="284" t="s">
        <v>114</v>
      </c>
      <c r="I15" s="284" t="s">
        <v>357</v>
      </c>
      <c r="J15" s="284" t="s">
        <v>147</v>
      </c>
      <c r="K15" s="284" t="s">
        <v>127</v>
      </c>
      <c r="L15" s="319" t="s">
        <v>88</v>
      </c>
      <c r="M15" s="320"/>
      <c r="N15" s="466" t="s">
        <v>261</v>
      </c>
      <c r="O15" s="289">
        <f t="shared" ref="O15" si="0">Q15</f>
        <v>10018038.030000001</v>
      </c>
      <c r="P15" s="288">
        <v>0</v>
      </c>
      <c r="Q15" s="289">
        <f>U15+T15+S15+R15</f>
        <v>10018038.030000001</v>
      </c>
      <c r="R15" s="490">
        <v>1001803.8</v>
      </c>
      <c r="S15" s="321">
        <v>1001803.8</v>
      </c>
      <c r="T15" s="321">
        <v>8014430.4299999997</v>
      </c>
      <c r="U15" s="321">
        <v>0</v>
      </c>
      <c r="V15" s="322" t="s">
        <v>59</v>
      </c>
      <c r="W15" s="323">
        <v>1.88</v>
      </c>
      <c r="X15" s="324">
        <v>1</v>
      </c>
      <c r="Y15" s="325">
        <v>550</v>
      </c>
      <c r="Z15" s="290" t="s">
        <v>48</v>
      </c>
      <c r="AA15" s="290" t="s">
        <v>145</v>
      </c>
      <c r="AB15" s="326"/>
      <c r="AC15" s="309" t="s">
        <v>43</v>
      </c>
    </row>
    <row r="16" spans="2:29" s="148" customFormat="1" ht="56.25" customHeight="1" x14ac:dyDescent="0.2">
      <c r="B16" s="284" t="s">
        <v>401</v>
      </c>
      <c r="C16" s="683" t="s">
        <v>402</v>
      </c>
      <c r="D16" s="706"/>
      <c r="E16" s="706"/>
      <c r="F16" s="707"/>
      <c r="G16" s="309" t="s">
        <v>195</v>
      </c>
      <c r="H16" s="284" t="s">
        <v>114</v>
      </c>
      <c r="I16" s="284" t="s">
        <v>357</v>
      </c>
      <c r="J16" s="284" t="s">
        <v>147</v>
      </c>
      <c r="K16" s="284" t="s">
        <v>127</v>
      </c>
      <c r="L16" s="297" t="s">
        <v>176</v>
      </c>
      <c r="M16" s="320">
        <v>643953.34</v>
      </c>
      <c r="N16" s="466" t="s">
        <v>270</v>
      </c>
      <c r="O16" s="289">
        <f>Q16</f>
        <v>7805200.5</v>
      </c>
      <c r="P16" s="288">
        <v>0</v>
      </c>
      <c r="Q16" s="289">
        <f t="shared" ref="Q16:Q28" si="1">U16+T16+S16+R16</f>
        <v>7805200.5</v>
      </c>
      <c r="R16" s="289">
        <v>780520.05</v>
      </c>
      <c r="S16" s="289">
        <v>780520.05</v>
      </c>
      <c r="T16" s="289">
        <v>6244160.4000000004</v>
      </c>
      <c r="U16" s="289">
        <v>0</v>
      </c>
      <c r="V16" s="309" t="s">
        <v>14</v>
      </c>
      <c r="W16" s="327">
        <v>1036.67</v>
      </c>
      <c r="X16" s="290">
        <v>1</v>
      </c>
      <c r="Y16" s="308">
        <v>269</v>
      </c>
      <c r="Z16" s="290" t="s">
        <v>48</v>
      </c>
      <c r="AA16" s="290" t="s">
        <v>263</v>
      </c>
      <c r="AB16" s="326"/>
      <c r="AC16" s="309" t="s">
        <v>43</v>
      </c>
    </row>
    <row r="17" spans="2:29" s="149" customFormat="1" ht="27.75" customHeight="1" x14ac:dyDescent="0.2">
      <c r="B17" s="284" t="s">
        <v>320</v>
      </c>
      <c r="C17" s="705" t="s">
        <v>246</v>
      </c>
      <c r="D17" s="705"/>
      <c r="E17" s="705"/>
      <c r="F17" s="705"/>
      <c r="G17" s="309" t="s">
        <v>19</v>
      </c>
      <c r="H17" s="284" t="s">
        <v>114</v>
      </c>
      <c r="I17" s="284" t="s">
        <v>107</v>
      </c>
      <c r="J17" s="284" t="s">
        <v>147</v>
      </c>
      <c r="K17" s="284" t="s">
        <v>127</v>
      </c>
      <c r="L17" s="328" t="s">
        <v>161</v>
      </c>
      <c r="M17" s="329" t="e">
        <f>#REF!</f>
        <v>#REF!</v>
      </c>
      <c r="N17" s="466" t="s">
        <v>279</v>
      </c>
      <c r="O17" s="289">
        <f t="shared" ref="O17:O22" si="2">Q17</f>
        <v>950000</v>
      </c>
      <c r="P17" s="288">
        <v>0</v>
      </c>
      <c r="Q17" s="289">
        <f t="shared" si="1"/>
        <v>950000</v>
      </c>
      <c r="R17" s="289">
        <v>237500</v>
      </c>
      <c r="S17" s="289">
        <v>237500</v>
      </c>
      <c r="T17" s="289">
        <v>237500</v>
      </c>
      <c r="U17" s="289">
        <v>237500</v>
      </c>
      <c r="V17" s="330" t="s">
        <v>14</v>
      </c>
      <c r="W17" s="327">
        <v>1223.72</v>
      </c>
      <c r="X17" s="290">
        <v>1</v>
      </c>
      <c r="Y17" s="308">
        <v>278</v>
      </c>
      <c r="Z17" s="290" t="s">
        <v>48</v>
      </c>
      <c r="AA17" s="290" t="s">
        <v>263</v>
      </c>
      <c r="AB17" s="326"/>
      <c r="AC17" s="309" t="s">
        <v>43</v>
      </c>
    </row>
    <row r="18" spans="2:29" s="150" customFormat="1" ht="29.25" customHeight="1" x14ac:dyDescent="0.2">
      <c r="B18" s="284" t="s">
        <v>321</v>
      </c>
      <c r="C18" s="683" t="s">
        <v>248</v>
      </c>
      <c r="D18" s="706"/>
      <c r="E18" s="706"/>
      <c r="F18" s="707"/>
      <c r="G18" s="309" t="s">
        <v>19</v>
      </c>
      <c r="H18" s="284" t="s">
        <v>114</v>
      </c>
      <c r="I18" s="284" t="s">
        <v>107</v>
      </c>
      <c r="J18" s="284" t="s">
        <v>147</v>
      </c>
      <c r="K18" s="284" t="s">
        <v>127</v>
      </c>
      <c r="L18" s="331" t="s">
        <v>247</v>
      </c>
      <c r="M18" s="320" t="e">
        <f>#REF!</f>
        <v>#REF!</v>
      </c>
      <c r="N18" s="466" t="s">
        <v>280</v>
      </c>
      <c r="O18" s="289">
        <f>Q18</f>
        <v>800000</v>
      </c>
      <c r="P18" s="288">
        <v>0</v>
      </c>
      <c r="Q18" s="289">
        <f t="shared" si="1"/>
        <v>800000</v>
      </c>
      <c r="R18" s="289">
        <v>200000</v>
      </c>
      <c r="S18" s="289">
        <v>200000</v>
      </c>
      <c r="T18" s="289">
        <v>200000</v>
      </c>
      <c r="U18" s="289">
        <v>200000</v>
      </c>
      <c r="V18" s="309" t="s">
        <v>14</v>
      </c>
      <c r="W18" s="327">
        <v>843.8</v>
      </c>
      <c r="X18" s="290">
        <v>1</v>
      </c>
      <c r="Y18" s="308">
        <v>455</v>
      </c>
      <c r="Z18" s="290" t="s">
        <v>48</v>
      </c>
      <c r="AA18" s="290" t="s">
        <v>264</v>
      </c>
      <c r="AB18" s="326"/>
      <c r="AC18" s="309" t="s">
        <v>43</v>
      </c>
    </row>
    <row r="19" spans="2:29" s="150" customFormat="1" ht="39" customHeight="1" x14ac:dyDescent="0.2">
      <c r="B19" s="284" t="s">
        <v>319</v>
      </c>
      <c r="C19" s="702" t="s">
        <v>249</v>
      </c>
      <c r="D19" s="703"/>
      <c r="E19" s="703"/>
      <c r="F19" s="704"/>
      <c r="G19" s="332" t="s">
        <v>19</v>
      </c>
      <c r="H19" s="284" t="s">
        <v>114</v>
      </c>
      <c r="I19" s="284" t="s">
        <v>106</v>
      </c>
      <c r="J19" s="284" t="s">
        <v>147</v>
      </c>
      <c r="K19" s="284" t="s">
        <v>127</v>
      </c>
      <c r="L19" s="333" t="s">
        <v>382</v>
      </c>
      <c r="M19" s="320"/>
      <c r="N19" s="466">
        <v>220020011</v>
      </c>
      <c r="O19" s="289">
        <f>Q19</f>
        <v>1000000</v>
      </c>
      <c r="P19" s="288">
        <v>0</v>
      </c>
      <c r="Q19" s="289">
        <f t="shared" si="1"/>
        <v>1000000</v>
      </c>
      <c r="R19" s="334">
        <v>250000</v>
      </c>
      <c r="S19" s="289">
        <v>250000</v>
      </c>
      <c r="T19" s="289">
        <v>250000</v>
      </c>
      <c r="U19" s="289">
        <v>250000</v>
      </c>
      <c r="V19" s="309" t="s">
        <v>384</v>
      </c>
      <c r="W19" s="335">
        <v>556.79999999999995</v>
      </c>
      <c r="X19" s="336">
        <v>1</v>
      </c>
      <c r="Y19" s="337">
        <v>1815</v>
      </c>
      <c r="Z19" s="336" t="s">
        <v>48</v>
      </c>
      <c r="AA19" s="290" t="s">
        <v>265</v>
      </c>
      <c r="AB19" s="338"/>
      <c r="AC19" s="332" t="s">
        <v>43</v>
      </c>
    </row>
    <row r="20" spans="2:29" s="150" customFormat="1" ht="31.5" customHeight="1" x14ac:dyDescent="0.2">
      <c r="B20" s="339" t="s">
        <v>368</v>
      </c>
      <c r="C20" s="705" t="s">
        <v>162</v>
      </c>
      <c r="D20" s="705"/>
      <c r="E20" s="705"/>
      <c r="F20" s="705"/>
      <c r="G20" s="309" t="s">
        <v>19</v>
      </c>
      <c r="H20" s="284" t="s">
        <v>114</v>
      </c>
      <c r="I20" s="284" t="s">
        <v>109</v>
      </c>
      <c r="J20" s="284" t="s">
        <v>147</v>
      </c>
      <c r="K20" s="284" t="s">
        <v>127</v>
      </c>
      <c r="L20" s="331" t="s">
        <v>163</v>
      </c>
      <c r="M20" s="329" t="e">
        <f>#REF!</f>
        <v>#REF!</v>
      </c>
      <c r="N20" s="466" t="s">
        <v>281</v>
      </c>
      <c r="O20" s="289">
        <f>Q20</f>
        <v>350000</v>
      </c>
      <c r="P20" s="288">
        <v>0</v>
      </c>
      <c r="Q20" s="289">
        <f t="shared" si="1"/>
        <v>350000</v>
      </c>
      <c r="R20" s="289">
        <v>260000</v>
      </c>
      <c r="S20" s="289">
        <v>0</v>
      </c>
      <c r="T20" s="289">
        <v>90000</v>
      </c>
      <c r="U20" s="289">
        <v>0</v>
      </c>
      <c r="V20" s="330" t="s">
        <v>14</v>
      </c>
      <c r="W20" s="327">
        <v>633.1</v>
      </c>
      <c r="X20" s="290">
        <v>1</v>
      </c>
      <c r="Y20" s="308">
        <v>466</v>
      </c>
      <c r="Z20" s="290" t="s">
        <v>48</v>
      </c>
      <c r="AA20" s="467" t="s">
        <v>263</v>
      </c>
      <c r="AB20" s="326" t="s">
        <v>43</v>
      </c>
      <c r="AC20" s="309"/>
    </row>
    <row r="21" spans="2:29" s="150" customFormat="1" ht="36" customHeight="1" x14ac:dyDescent="0.2">
      <c r="B21" s="339" t="s">
        <v>374</v>
      </c>
      <c r="C21" s="705" t="s">
        <v>164</v>
      </c>
      <c r="D21" s="705"/>
      <c r="E21" s="705"/>
      <c r="F21" s="705"/>
      <c r="G21" s="309" t="s">
        <v>19</v>
      </c>
      <c r="H21" s="284" t="s">
        <v>114</v>
      </c>
      <c r="I21" s="284" t="s">
        <v>106</v>
      </c>
      <c r="J21" s="284" t="s">
        <v>147</v>
      </c>
      <c r="K21" s="284" t="s">
        <v>127</v>
      </c>
      <c r="L21" s="331" t="s">
        <v>165</v>
      </c>
      <c r="M21" s="320"/>
      <c r="N21" s="466" t="s">
        <v>282</v>
      </c>
      <c r="O21" s="289">
        <f>Q21</f>
        <v>250000</v>
      </c>
      <c r="P21" s="288">
        <v>0</v>
      </c>
      <c r="Q21" s="289">
        <f t="shared" si="1"/>
        <v>250000</v>
      </c>
      <c r="R21" s="289">
        <v>160000</v>
      </c>
      <c r="S21" s="289">
        <v>0</v>
      </c>
      <c r="T21" s="289">
        <v>90000</v>
      </c>
      <c r="U21" s="289">
        <v>0</v>
      </c>
      <c r="V21" s="309" t="s">
        <v>14</v>
      </c>
      <c r="W21" s="327">
        <v>838.5</v>
      </c>
      <c r="X21" s="290">
        <v>1</v>
      </c>
      <c r="Y21" s="308">
        <v>166</v>
      </c>
      <c r="Z21" s="290" t="s">
        <v>48</v>
      </c>
      <c r="AA21" s="467" t="s">
        <v>263</v>
      </c>
      <c r="AB21" s="326" t="s">
        <v>43</v>
      </c>
      <c r="AC21" s="309"/>
    </row>
    <row r="22" spans="2:29" s="150" customFormat="1" ht="45.75" customHeight="1" x14ac:dyDescent="0.2">
      <c r="B22" s="339" t="s">
        <v>369</v>
      </c>
      <c r="C22" s="702" t="s">
        <v>194</v>
      </c>
      <c r="D22" s="703"/>
      <c r="E22" s="703"/>
      <c r="F22" s="704"/>
      <c r="G22" s="332" t="s">
        <v>195</v>
      </c>
      <c r="H22" s="284" t="s">
        <v>114</v>
      </c>
      <c r="I22" s="284" t="s">
        <v>106</v>
      </c>
      <c r="J22" s="284" t="s">
        <v>147</v>
      </c>
      <c r="K22" s="284" t="s">
        <v>127</v>
      </c>
      <c r="L22" s="333" t="s">
        <v>190</v>
      </c>
      <c r="M22" s="320"/>
      <c r="N22" s="466">
        <v>220020025</v>
      </c>
      <c r="O22" s="289">
        <f t="shared" si="2"/>
        <v>400000</v>
      </c>
      <c r="P22" s="288">
        <v>0</v>
      </c>
      <c r="Q22" s="289">
        <f t="shared" si="1"/>
        <v>400000</v>
      </c>
      <c r="R22" s="334">
        <v>300000</v>
      </c>
      <c r="S22" s="289">
        <v>0</v>
      </c>
      <c r="T22" s="289">
        <v>100000</v>
      </c>
      <c r="U22" s="289">
        <v>0</v>
      </c>
      <c r="V22" s="309" t="s">
        <v>14</v>
      </c>
      <c r="W22" s="335">
        <v>516</v>
      </c>
      <c r="X22" s="336">
        <v>1</v>
      </c>
      <c r="Y22" s="340">
        <v>267</v>
      </c>
      <c r="Z22" s="336" t="s">
        <v>48</v>
      </c>
      <c r="AA22" s="467" t="s">
        <v>264</v>
      </c>
      <c r="AB22" s="338" t="s">
        <v>43</v>
      </c>
      <c r="AC22" s="332"/>
    </row>
    <row r="23" spans="2:29" s="150" customFormat="1" ht="30" customHeight="1" x14ac:dyDescent="0.2">
      <c r="B23" s="339" t="s">
        <v>375</v>
      </c>
      <c r="C23" s="702" t="s">
        <v>196</v>
      </c>
      <c r="D23" s="703"/>
      <c r="E23" s="703"/>
      <c r="F23" s="704"/>
      <c r="G23" s="332" t="s">
        <v>195</v>
      </c>
      <c r="H23" s="284" t="s">
        <v>114</v>
      </c>
      <c r="I23" s="284" t="s">
        <v>106</v>
      </c>
      <c r="J23" s="284" t="s">
        <v>147</v>
      </c>
      <c r="K23" s="284" t="s">
        <v>197</v>
      </c>
      <c r="L23" s="333" t="s">
        <v>198</v>
      </c>
      <c r="M23" s="320"/>
      <c r="N23" s="466" t="s">
        <v>150</v>
      </c>
      <c r="O23" s="289">
        <f t="shared" ref="O23:O28" si="3">Q23</f>
        <v>150000</v>
      </c>
      <c r="P23" s="288">
        <v>0</v>
      </c>
      <c r="Q23" s="289">
        <f t="shared" si="1"/>
        <v>150000</v>
      </c>
      <c r="R23" s="334">
        <v>100000</v>
      </c>
      <c r="S23" s="289">
        <v>0</v>
      </c>
      <c r="T23" s="289">
        <v>50000</v>
      </c>
      <c r="U23" s="289">
        <v>0</v>
      </c>
      <c r="V23" s="322" t="s">
        <v>14</v>
      </c>
      <c r="W23" s="499">
        <v>28</v>
      </c>
      <c r="X23" s="336">
        <v>1</v>
      </c>
      <c r="Y23" s="340">
        <v>407</v>
      </c>
      <c r="Z23" s="336" t="s">
        <v>48</v>
      </c>
      <c r="AA23" s="467" t="s">
        <v>263</v>
      </c>
      <c r="AB23" s="338" t="s">
        <v>43</v>
      </c>
      <c r="AC23" s="332"/>
    </row>
    <row r="24" spans="2:29" s="150" customFormat="1" ht="30" customHeight="1" x14ac:dyDescent="0.2">
      <c r="B24" s="496" t="s">
        <v>377</v>
      </c>
      <c r="C24" s="702" t="s">
        <v>196</v>
      </c>
      <c r="D24" s="703"/>
      <c r="E24" s="703"/>
      <c r="F24" s="704"/>
      <c r="G24" s="332" t="s">
        <v>195</v>
      </c>
      <c r="H24" s="284" t="s">
        <v>114</v>
      </c>
      <c r="I24" s="284" t="s">
        <v>106</v>
      </c>
      <c r="J24" s="284" t="s">
        <v>147</v>
      </c>
      <c r="K24" s="284" t="s">
        <v>197</v>
      </c>
      <c r="L24" s="536" t="s">
        <v>376</v>
      </c>
      <c r="M24" s="320"/>
      <c r="N24" s="466">
        <v>220020084</v>
      </c>
      <c r="O24" s="490">
        <f t="shared" si="3"/>
        <v>150000</v>
      </c>
      <c r="P24" s="491">
        <v>0</v>
      </c>
      <c r="Q24" s="289">
        <f t="shared" si="1"/>
        <v>150000</v>
      </c>
      <c r="R24" s="512">
        <v>100000</v>
      </c>
      <c r="S24" s="490">
        <v>0</v>
      </c>
      <c r="T24" s="490">
        <v>50000</v>
      </c>
      <c r="U24" s="490">
        <v>0</v>
      </c>
      <c r="V24" s="322" t="s">
        <v>14</v>
      </c>
      <c r="W24" s="499">
        <v>28</v>
      </c>
      <c r="X24" s="539">
        <v>1</v>
      </c>
      <c r="Y24" s="540">
        <v>216</v>
      </c>
      <c r="Z24" s="336" t="s">
        <v>48</v>
      </c>
      <c r="AA24" s="467" t="s">
        <v>263</v>
      </c>
      <c r="AB24" s="338" t="s">
        <v>43</v>
      </c>
      <c r="AC24" s="497"/>
    </row>
    <row r="25" spans="2:29" s="150" customFormat="1" ht="30" customHeight="1" x14ac:dyDescent="0.2">
      <c r="B25" s="317" t="s">
        <v>370</v>
      </c>
      <c r="C25" s="708" t="s">
        <v>372</v>
      </c>
      <c r="D25" s="708"/>
      <c r="E25" s="708"/>
      <c r="F25" s="708"/>
      <c r="G25" s="322" t="s">
        <v>19</v>
      </c>
      <c r="H25" s="317" t="s">
        <v>114</v>
      </c>
      <c r="I25" s="317" t="s">
        <v>109</v>
      </c>
      <c r="J25" s="317" t="s">
        <v>147</v>
      </c>
      <c r="K25" s="317" t="s">
        <v>124</v>
      </c>
      <c r="L25" s="537" t="s">
        <v>199</v>
      </c>
      <c r="M25" s="533"/>
      <c r="N25" s="466" t="s">
        <v>283</v>
      </c>
      <c r="O25" s="490">
        <f t="shared" si="3"/>
        <v>150000</v>
      </c>
      <c r="P25" s="491">
        <v>0</v>
      </c>
      <c r="Q25" s="289">
        <f t="shared" si="1"/>
        <v>150000</v>
      </c>
      <c r="R25" s="490">
        <v>100000</v>
      </c>
      <c r="S25" s="490">
        <v>0</v>
      </c>
      <c r="T25" s="490">
        <v>50000</v>
      </c>
      <c r="U25" s="490">
        <v>0</v>
      </c>
      <c r="V25" s="322" t="s">
        <v>14</v>
      </c>
      <c r="W25" s="323">
        <v>261</v>
      </c>
      <c r="X25" s="534">
        <v>1</v>
      </c>
      <c r="Y25" s="325">
        <v>78</v>
      </c>
      <c r="Z25" s="324" t="s">
        <v>48</v>
      </c>
      <c r="AA25" s="467" t="s">
        <v>263</v>
      </c>
      <c r="AB25" s="361" t="s">
        <v>43</v>
      </c>
      <c r="AC25" s="322"/>
    </row>
    <row r="26" spans="2:29" s="150" customFormat="1" ht="30" customHeight="1" x14ac:dyDescent="0.2">
      <c r="B26" s="317" t="s">
        <v>373</v>
      </c>
      <c r="C26" s="708" t="s">
        <v>372</v>
      </c>
      <c r="D26" s="708"/>
      <c r="E26" s="708"/>
      <c r="F26" s="708"/>
      <c r="G26" s="322" t="s">
        <v>19</v>
      </c>
      <c r="H26" s="317" t="s">
        <v>114</v>
      </c>
      <c r="I26" s="317" t="s">
        <v>109</v>
      </c>
      <c r="J26" s="317" t="s">
        <v>147</v>
      </c>
      <c r="K26" s="317" t="s">
        <v>124</v>
      </c>
      <c r="L26" s="537" t="s">
        <v>371</v>
      </c>
      <c r="M26" s="533"/>
      <c r="N26" s="466">
        <v>220020019</v>
      </c>
      <c r="O26" s="490">
        <f t="shared" si="3"/>
        <v>150000</v>
      </c>
      <c r="P26" s="491">
        <v>0</v>
      </c>
      <c r="Q26" s="289">
        <f t="shared" si="1"/>
        <v>150000</v>
      </c>
      <c r="R26" s="490">
        <v>80000</v>
      </c>
      <c r="S26" s="490">
        <v>0</v>
      </c>
      <c r="T26" s="490">
        <v>70000</v>
      </c>
      <c r="U26" s="490">
        <v>0</v>
      </c>
      <c r="V26" s="322" t="s">
        <v>14</v>
      </c>
      <c r="W26" s="323">
        <v>217.2</v>
      </c>
      <c r="X26" s="534">
        <v>1</v>
      </c>
      <c r="Y26" s="325">
        <v>52</v>
      </c>
      <c r="Z26" s="324" t="s">
        <v>48</v>
      </c>
      <c r="AA26" s="467" t="s">
        <v>263</v>
      </c>
      <c r="AB26" s="361" t="s">
        <v>43</v>
      </c>
      <c r="AC26" s="322"/>
    </row>
    <row r="27" spans="2:29" s="150" customFormat="1" ht="30" customHeight="1" x14ac:dyDescent="0.2">
      <c r="B27" s="601" t="s">
        <v>82</v>
      </c>
      <c r="C27" s="709" t="s">
        <v>361</v>
      </c>
      <c r="D27" s="710"/>
      <c r="E27" s="710"/>
      <c r="F27" s="711"/>
      <c r="G27" s="602" t="s">
        <v>19</v>
      </c>
      <c r="H27" s="601" t="s">
        <v>112</v>
      </c>
      <c r="I27" s="601" t="s">
        <v>408</v>
      </c>
      <c r="J27" s="601" t="s">
        <v>141</v>
      </c>
      <c r="K27" s="601" t="s">
        <v>123</v>
      </c>
      <c r="L27" s="603" t="s">
        <v>15</v>
      </c>
      <c r="M27" s="320"/>
      <c r="N27" s="604">
        <v>220020001</v>
      </c>
      <c r="O27" s="490">
        <f t="shared" si="3"/>
        <v>170000</v>
      </c>
      <c r="P27" s="491">
        <v>0</v>
      </c>
      <c r="Q27" s="289">
        <f t="shared" si="1"/>
        <v>170000</v>
      </c>
      <c r="R27" s="605">
        <v>170000</v>
      </c>
      <c r="S27" s="605">
        <v>0</v>
      </c>
      <c r="T27" s="605">
        <v>0</v>
      </c>
      <c r="U27" s="605">
        <v>0</v>
      </c>
      <c r="V27" s="602" t="s">
        <v>14</v>
      </c>
      <c r="W27" s="665">
        <v>30</v>
      </c>
      <c r="X27" s="606">
        <v>1</v>
      </c>
      <c r="Y27" s="607">
        <v>2000</v>
      </c>
      <c r="Z27" s="608" t="s">
        <v>48</v>
      </c>
      <c r="AA27" s="609" t="s">
        <v>265</v>
      </c>
      <c r="AB27" s="610" t="s">
        <v>43</v>
      </c>
      <c r="AC27" s="602"/>
    </row>
    <row r="28" spans="2:29" s="150" customFormat="1" ht="45.75" customHeight="1" thickBot="1" x14ac:dyDescent="0.25">
      <c r="B28" s="317" t="s">
        <v>409</v>
      </c>
      <c r="C28" s="708" t="s">
        <v>410</v>
      </c>
      <c r="D28" s="708"/>
      <c r="E28" s="708"/>
      <c r="F28" s="708"/>
      <c r="G28" s="322" t="s">
        <v>19</v>
      </c>
      <c r="H28" s="317" t="s">
        <v>114</v>
      </c>
      <c r="I28" s="317" t="s">
        <v>107</v>
      </c>
      <c r="J28" s="317" t="s">
        <v>411</v>
      </c>
      <c r="K28" s="317"/>
      <c r="L28" s="599" t="s">
        <v>15</v>
      </c>
      <c r="M28" s="533" t="s">
        <v>362</v>
      </c>
      <c r="N28" s="466">
        <v>220020001</v>
      </c>
      <c r="O28" s="490">
        <f t="shared" si="3"/>
        <v>1098899.99</v>
      </c>
      <c r="P28" s="491">
        <v>0</v>
      </c>
      <c r="Q28" s="289">
        <f t="shared" si="1"/>
        <v>1098899.99</v>
      </c>
      <c r="R28" s="490">
        <v>0</v>
      </c>
      <c r="S28" s="490">
        <v>0</v>
      </c>
      <c r="T28" s="490">
        <v>1098899.99</v>
      </c>
      <c r="U28" s="490">
        <v>0</v>
      </c>
      <c r="V28" s="322" t="s">
        <v>14</v>
      </c>
      <c r="W28" s="323">
        <v>525</v>
      </c>
      <c r="X28" s="534">
        <v>1</v>
      </c>
      <c r="Y28" s="607">
        <v>2000</v>
      </c>
      <c r="Z28" s="324" t="s">
        <v>48</v>
      </c>
      <c r="AA28" s="467" t="s">
        <v>265</v>
      </c>
      <c r="AB28" s="361" t="s">
        <v>43</v>
      </c>
      <c r="AC28" s="322"/>
    </row>
    <row r="29" spans="2:29" ht="13.5" thickBot="1" x14ac:dyDescent="0.25">
      <c r="B29" s="21"/>
      <c r="C29" s="80"/>
      <c r="D29" s="80"/>
      <c r="E29" s="80"/>
      <c r="F29" s="80"/>
      <c r="G29" s="21"/>
      <c r="H29" s="21"/>
      <c r="I29" s="21"/>
      <c r="J29" s="21"/>
      <c r="K29" s="44"/>
      <c r="L29" s="16" t="s">
        <v>11</v>
      </c>
      <c r="M29" s="16"/>
      <c r="N29" s="16"/>
      <c r="O29" s="17">
        <f>SUM(O15:O28)</f>
        <v>23442138.52</v>
      </c>
      <c r="P29" s="43"/>
      <c r="Q29" s="17">
        <f>SUM(Q15:Q28)</f>
        <v>23442138.52</v>
      </c>
      <c r="R29" s="17">
        <f>SUM(R15:R28)</f>
        <v>3739823.85</v>
      </c>
      <c r="S29" s="17">
        <f>SUM(S15:S28)</f>
        <v>2469823.85</v>
      </c>
      <c r="T29" s="17">
        <f>SUM(T15:T28)</f>
        <v>16544990.82</v>
      </c>
      <c r="U29" s="17">
        <f>SUM(U15:U28)</f>
        <v>687500</v>
      </c>
      <c r="V29" s="21"/>
      <c r="W29" s="21"/>
      <c r="X29" s="21"/>
      <c r="Y29" s="136"/>
      <c r="Z29" s="21"/>
      <c r="AA29" s="21"/>
      <c r="AB29" s="21"/>
      <c r="AC29" s="21"/>
    </row>
    <row r="30" spans="2:29" ht="13.5" customHeight="1" x14ac:dyDescent="0.2">
      <c r="P30" s="7"/>
    </row>
    <row r="31" spans="2:29" x14ac:dyDescent="0.2">
      <c r="P31" s="7"/>
      <c r="R31" s="59"/>
    </row>
    <row r="32" spans="2:29" x14ac:dyDescent="0.2">
      <c r="P32" s="7"/>
      <c r="R32" s="78"/>
    </row>
    <row r="33" spans="3:29" x14ac:dyDescent="0.2">
      <c r="P33" s="7"/>
      <c r="R33" s="220"/>
    </row>
    <row r="34" spans="3:29" x14ac:dyDescent="0.2">
      <c r="C34" s="63"/>
      <c r="D34" s="151"/>
      <c r="E34" s="63"/>
      <c r="L34" s="42"/>
      <c r="M34" s="42"/>
      <c r="N34" s="42"/>
      <c r="O34" s="67" t="s">
        <v>34</v>
      </c>
      <c r="P34" s="7"/>
      <c r="Q34" s="78"/>
      <c r="R34" s="78"/>
      <c r="S34" s="78"/>
    </row>
    <row r="35" spans="3:29" x14ac:dyDescent="0.2">
      <c r="C35" s="63"/>
      <c r="D35" s="151"/>
      <c r="E35" s="63"/>
      <c r="L35" s="42"/>
      <c r="M35" s="42"/>
      <c r="N35" s="42"/>
      <c r="O35" s="67"/>
      <c r="P35" s="7"/>
    </row>
    <row r="36" spans="3:29" x14ac:dyDescent="0.2">
      <c r="L36" s="42"/>
      <c r="M36" s="42"/>
      <c r="N36" s="42"/>
      <c r="O36" s="152"/>
      <c r="R36" s="78"/>
      <c r="X36" s="666" t="s">
        <v>55</v>
      </c>
      <c r="Y36" s="666"/>
      <c r="Z36" s="666"/>
      <c r="AA36" s="666"/>
      <c r="AB36" s="666"/>
      <c r="AC36" s="666"/>
    </row>
    <row r="37" spans="3:29" x14ac:dyDescent="0.2">
      <c r="L37" s="42"/>
      <c r="M37" s="42"/>
      <c r="N37" s="42"/>
      <c r="O37" s="67"/>
      <c r="X37" s="667" t="s">
        <v>17</v>
      </c>
      <c r="Y37" s="667"/>
      <c r="Z37" s="667"/>
      <c r="AA37" s="667"/>
      <c r="AB37" s="667"/>
      <c r="AC37" s="667"/>
    </row>
    <row r="38" spans="3:29" x14ac:dyDescent="0.2">
      <c r="L38" s="67"/>
      <c r="M38" s="67"/>
      <c r="N38" s="67"/>
      <c r="O38" s="67"/>
    </row>
  </sheetData>
  <mergeCells count="41">
    <mergeCell ref="X37:AC37"/>
    <mergeCell ref="X36:AC36"/>
    <mergeCell ref="C18:F18"/>
    <mergeCell ref="C16:F16"/>
    <mergeCell ref="C21:F21"/>
    <mergeCell ref="C22:F22"/>
    <mergeCell ref="C19:F19"/>
    <mergeCell ref="C28:F28"/>
    <mergeCell ref="C23:F23"/>
    <mergeCell ref="C25:F25"/>
    <mergeCell ref="C26:F26"/>
    <mergeCell ref="C24:F24"/>
    <mergeCell ref="C27:F27"/>
    <mergeCell ref="C15:F15"/>
    <mergeCell ref="C17:F17"/>
    <mergeCell ref="C20:F20"/>
    <mergeCell ref="O11:O12"/>
    <mergeCell ref="L11:L12"/>
    <mergeCell ref="C14:F14"/>
    <mergeCell ref="I11:I12"/>
    <mergeCell ref="G11:G12"/>
    <mergeCell ref="H11:H12"/>
    <mergeCell ref="K11:K12"/>
    <mergeCell ref="N11:N12"/>
    <mergeCell ref="AB11:AC11"/>
    <mergeCell ref="C11:F12"/>
    <mergeCell ref="AA11:AA12"/>
    <mergeCell ref="Z11:Z12"/>
    <mergeCell ref="V11:X11"/>
    <mergeCell ref="P11:P12"/>
    <mergeCell ref="Y11:Y12"/>
    <mergeCell ref="J11:J12"/>
    <mergeCell ref="Q11:T11"/>
    <mergeCell ref="U6:X6"/>
    <mergeCell ref="L5:R6"/>
    <mergeCell ref="L4:R4"/>
    <mergeCell ref="L3:R3"/>
    <mergeCell ref="B11:B12"/>
    <mergeCell ref="L9:R9"/>
    <mergeCell ref="L7:Q7"/>
    <mergeCell ref="L8:Q8"/>
  </mergeCells>
  <phoneticPr fontId="0" type="noConversion"/>
  <printOptions horizontalCentered="1"/>
  <pageMargins left="0" right="0" top="0" bottom="0" header="0.19685039370078741" footer="0"/>
  <pageSetup paperSize="5" scale="62"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topLeftCell="I16" zoomScale="110" zoomScaleSheetLayoutView="110" workbookViewId="0">
      <selection activeCell="P36" sqref="P36"/>
    </sheetView>
  </sheetViews>
  <sheetFormatPr baseColWidth="10" defaultRowHeight="12.75" x14ac:dyDescent="0.2"/>
  <cols>
    <col min="1" max="1" width="2.5703125" style="62" customWidth="1"/>
    <col min="2" max="2" width="8.28515625" style="62" customWidth="1"/>
    <col min="3" max="4" width="10.7109375" style="62" customWidth="1"/>
    <col min="5" max="5" width="7.42578125" style="62" customWidth="1"/>
    <col min="6" max="6" width="4.7109375" style="62" customWidth="1"/>
    <col min="7" max="7" width="8.140625" style="62" customWidth="1"/>
    <col min="8" max="8" width="5.7109375" style="62" customWidth="1"/>
    <col min="9" max="9" width="11.85546875" style="62" customWidth="1"/>
    <col min="10" max="10" width="6.5703125" style="62" customWidth="1"/>
    <col min="11" max="11" width="7.7109375" style="62" customWidth="1"/>
    <col min="12" max="12" width="15.85546875" style="62" customWidth="1"/>
    <col min="13" max="13" width="10.28515625" style="62" customWidth="1"/>
    <col min="14" max="14" width="12.85546875" style="62" customWidth="1"/>
    <col min="15" max="15" width="7.42578125" style="62" customWidth="1"/>
    <col min="16" max="16" width="12.7109375" style="62" customWidth="1"/>
    <col min="17" max="17" width="14.85546875" style="62" customWidth="1"/>
    <col min="18" max="18" width="11.42578125" style="62" customWidth="1"/>
    <col min="19" max="19" width="12" style="62" customWidth="1"/>
    <col min="20" max="20" width="8.5703125" style="62" customWidth="1"/>
    <col min="21" max="21" width="10.42578125" style="62" customWidth="1"/>
    <col min="22" max="22" width="9.42578125" style="62" customWidth="1"/>
    <col min="23" max="23" width="11" style="62" customWidth="1"/>
    <col min="24" max="24" width="9.140625" style="62" customWidth="1"/>
    <col min="25" max="25" width="6.7109375" style="62" customWidth="1"/>
    <col min="26" max="27" width="6.140625" style="62" customWidth="1"/>
    <col min="28" max="28" width="2" style="62" customWidth="1"/>
    <col min="29" max="16384" width="11.42578125" style="62"/>
  </cols>
  <sheetData>
    <row r="1" spans="1:27" ht="11.25" customHeight="1" thickBot="1" x14ac:dyDescent="0.25"/>
    <row r="2" spans="1:27" x14ac:dyDescent="0.2">
      <c r="B2" s="135"/>
      <c r="C2" s="136"/>
      <c r="D2" s="136"/>
      <c r="E2" s="136"/>
      <c r="F2" s="136"/>
      <c r="G2" s="136"/>
      <c r="H2" s="136"/>
      <c r="I2" s="136"/>
      <c r="J2" s="136"/>
      <c r="K2" s="136"/>
      <c r="L2" s="136"/>
      <c r="M2" s="136"/>
      <c r="N2" s="136"/>
      <c r="O2" s="136"/>
      <c r="P2" s="136"/>
      <c r="Q2" s="136"/>
      <c r="R2" s="136"/>
      <c r="S2" s="136"/>
      <c r="T2" s="136"/>
      <c r="U2" s="136"/>
      <c r="V2" s="136"/>
      <c r="W2" s="136"/>
      <c r="X2" s="136"/>
      <c r="Y2" s="136"/>
      <c r="Z2" s="136"/>
      <c r="AA2" s="137"/>
    </row>
    <row r="3" spans="1:27" ht="15.75" x14ac:dyDescent="0.25">
      <c r="A3" s="139"/>
      <c r="C3" s="179"/>
      <c r="D3" s="182" t="s">
        <v>90</v>
      </c>
      <c r="F3" s="22"/>
      <c r="G3" s="67"/>
      <c r="H3" s="179"/>
      <c r="I3" s="179"/>
      <c r="J3" s="179"/>
      <c r="K3" s="179"/>
      <c r="L3" s="669" t="s">
        <v>24</v>
      </c>
      <c r="M3" s="669"/>
      <c r="N3" s="669"/>
      <c r="O3" s="669"/>
      <c r="P3" s="669"/>
      <c r="Q3" s="669"/>
      <c r="R3" s="669"/>
      <c r="S3" s="179"/>
      <c r="U3" s="170" t="s">
        <v>57</v>
      </c>
      <c r="V3" s="22" t="s">
        <v>117</v>
      </c>
      <c r="W3" s="179"/>
      <c r="X3" s="179"/>
      <c r="Y3" s="179"/>
      <c r="Z3" s="179"/>
      <c r="AA3" s="180"/>
    </row>
    <row r="4" spans="1:27" ht="15.75" x14ac:dyDescent="0.25">
      <c r="A4" s="139"/>
      <c r="C4" s="179"/>
      <c r="D4" s="172" t="s">
        <v>56</v>
      </c>
      <c r="E4" s="22"/>
      <c r="F4" s="22"/>
      <c r="G4" s="30"/>
      <c r="H4" s="179"/>
      <c r="I4" s="179"/>
      <c r="J4" s="179"/>
      <c r="K4" s="179"/>
      <c r="L4" s="669" t="s">
        <v>25</v>
      </c>
      <c r="M4" s="669"/>
      <c r="N4" s="669"/>
      <c r="O4" s="669"/>
      <c r="P4" s="669"/>
      <c r="Q4" s="669"/>
      <c r="R4" s="669"/>
      <c r="S4" s="179"/>
      <c r="T4" s="179"/>
      <c r="U4" s="179"/>
      <c r="V4" s="179"/>
      <c r="W4" s="179"/>
      <c r="X4" s="179"/>
      <c r="Y4" s="179"/>
      <c r="Z4" s="179"/>
      <c r="AA4" s="180"/>
    </row>
    <row r="5" spans="1:27" x14ac:dyDescent="0.2">
      <c r="A5" s="139"/>
      <c r="C5" s="140"/>
      <c r="D5" s="172" t="s">
        <v>65</v>
      </c>
      <c r="E5" s="22"/>
      <c r="F5" s="172"/>
      <c r="G5" s="172"/>
      <c r="H5" s="140"/>
      <c r="I5" s="140"/>
      <c r="J5" s="140"/>
      <c r="K5" s="140"/>
      <c r="L5" s="677" t="s">
        <v>89</v>
      </c>
      <c r="M5" s="677"/>
      <c r="N5" s="677"/>
      <c r="O5" s="677"/>
      <c r="P5" s="677"/>
      <c r="Q5" s="677"/>
      <c r="R5" s="677"/>
      <c r="S5" s="140"/>
      <c r="T5" s="140"/>
      <c r="U5" s="140"/>
      <c r="V5" s="140"/>
      <c r="W5" s="140"/>
      <c r="X5" s="140"/>
      <c r="Y5" s="140"/>
      <c r="Z5" s="140"/>
      <c r="AA5" s="181"/>
    </row>
    <row r="6" spans="1:27" x14ac:dyDescent="0.2">
      <c r="B6" s="23"/>
      <c r="D6" s="172" t="s">
        <v>64</v>
      </c>
      <c r="E6" s="268" t="str">
        <f>'AGUA POTABLE 1'!E6</f>
        <v>22  DE MARZO  DE 2015</v>
      </c>
      <c r="F6" s="22"/>
      <c r="G6" s="67"/>
      <c r="H6" s="67"/>
      <c r="I6" s="67"/>
      <c r="J6" s="67"/>
      <c r="K6" s="67"/>
      <c r="L6" s="677"/>
      <c r="M6" s="677"/>
      <c r="N6" s="677"/>
      <c r="O6" s="677"/>
      <c r="P6" s="677"/>
      <c r="Q6" s="677"/>
      <c r="R6" s="677"/>
      <c r="S6" s="34"/>
      <c r="T6" s="670" t="s">
        <v>39</v>
      </c>
      <c r="U6" s="670"/>
      <c r="V6" s="670"/>
      <c r="W6" s="670"/>
      <c r="X6" s="67"/>
      <c r="Y6" s="67"/>
      <c r="Z6" s="67"/>
      <c r="AA6" s="139"/>
    </row>
    <row r="7" spans="1:27" x14ac:dyDescent="0.2">
      <c r="B7" s="23"/>
      <c r="D7" s="172" t="s">
        <v>71</v>
      </c>
      <c r="F7" s="22"/>
      <c r="G7" s="67"/>
      <c r="H7" s="30"/>
      <c r="I7" s="30"/>
      <c r="J7" s="30"/>
      <c r="K7" s="30"/>
      <c r="L7" s="676" t="s">
        <v>63</v>
      </c>
      <c r="M7" s="676"/>
      <c r="N7" s="676"/>
      <c r="O7" s="676"/>
      <c r="P7" s="676"/>
      <c r="Q7" s="676"/>
      <c r="R7" s="676"/>
      <c r="S7" s="30"/>
      <c r="T7" s="36" t="s">
        <v>44</v>
      </c>
      <c r="U7" s="35" t="s">
        <v>45</v>
      </c>
      <c r="W7" s="67"/>
      <c r="X7" s="67"/>
      <c r="Y7" s="67"/>
      <c r="Z7" s="67"/>
      <c r="AA7" s="139"/>
    </row>
    <row r="8" spans="1:27" x14ac:dyDescent="0.2">
      <c r="B8" s="23"/>
      <c r="D8" s="172" t="s">
        <v>72</v>
      </c>
      <c r="E8" s="22"/>
      <c r="F8" s="22"/>
      <c r="G8" s="67"/>
      <c r="H8" s="140"/>
      <c r="I8" s="140"/>
      <c r="J8" s="140"/>
      <c r="K8" s="140"/>
      <c r="L8" s="674" t="s">
        <v>156</v>
      </c>
      <c r="M8" s="674"/>
      <c r="N8" s="674"/>
      <c r="O8" s="674"/>
      <c r="P8" s="674"/>
      <c r="Q8" s="674"/>
      <c r="R8" s="674"/>
      <c r="S8" s="34"/>
      <c r="T8" s="36" t="s">
        <v>41</v>
      </c>
      <c r="U8" s="35" t="s">
        <v>46</v>
      </c>
      <c r="X8" s="34"/>
      <c r="Y8" s="34"/>
      <c r="Z8" s="67"/>
      <c r="AA8" s="139"/>
    </row>
    <row r="9" spans="1:27" ht="13.5" thickBot="1" x14ac:dyDescent="0.25">
      <c r="B9" s="23"/>
      <c r="H9" s="67"/>
      <c r="I9" s="67"/>
      <c r="J9" s="67"/>
      <c r="K9" s="67"/>
      <c r="L9" s="675" t="s">
        <v>23</v>
      </c>
      <c r="M9" s="675"/>
      <c r="N9" s="675"/>
      <c r="O9" s="675"/>
      <c r="P9" s="675"/>
      <c r="Q9" s="675"/>
      <c r="R9" s="675"/>
      <c r="S9" s="67"/>
      <c r="T9" s="67"/>
      <c r="U9" s="67"/>
      <c r="V9" s="67"/>
      <c r="X9" s="36" t="s">
        <v>26</v>
      </c>
      <c r="Y9" s="171">
        <v>4</v>
      </c>
      <c r="Z9" s="171" t="s">
        <v>27</v>
      </c>
      <c r="AA9" s="183">
        <f>'AGUA POTABLE 1'!$AA$9</f>
        <v>13</v>
      </c>
    </row>
    <row r="10" spans="1:27" ht="6" customHeight="1" thickBot="1" x14ac:dyDescent="0.25">
      <c r="B10" s="720"/>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row>
    <row r="11" spans="1:27" s="7" customFormat="1" ht="18" customHeight="1" x14ac:dyDescent="0.2">
      <c r="A11" s="66"/>
      <c r="B11" s="712" t="s">
        <v>142</v>
      </c>
      <c r="C11" s="714" t="s">
        <v>0</v>
      </c>
      <c r="D11" s="714"/>
      <c r="E11" s="714"/>
      <c r="F11" s="714"/>
      <c r="G11" s="714" t="s">
        <v>1</v>
      </c>
      <c r="H11" s="714" t="s">
        <v>2</v>
      </c>
      <c r="I11" s="714" t="s">
        <v>3</v>
      </c>
      <c r="J11" s="714" t="s">
        <v>37</v>
      </c>
      <c r="K11" s="714" t="s">
        <v>143</v>
      </c>
      <c r="L11" s="714" t="s">
        <v>4</v>
      </c>
      <c r="M11" s="714" t="s">
        <v>144</v>
      </c>
      <c r="N11" s="714" t="s">
        <v>5</v>
      </c>
      <c r="O11" s="714" t="s">
        <v>20</v>
      </c>
      <c r="P11" s="714" t="s">
        <v>6</v>
      </c>
      <c r="Q11" s="714"/>
      <c r="R11" s="714"/>
      <c r="S11" s="714"/>
      <c r="T11" s="714" t="s">
        <v>7</v>
      </c>
      <c r="U11" s="714"/>
      <c r="V11" s="714"/>
      <c r="W11" s="714" t="s">
        <v>8</v>
      </c>
      <c r="X11" s="714" t="s">
        <v>35</v>
      </c>
      <c r="Y11" s="714" t="s">
        <v>257</v>
      </c>
      <c r="Z11" s="714" t="s">
        <v>50</v>
      </c>
      <c r="AA11" s="716"/>
    </row>
    <row r="12" spans="1:27" s="7" customFormat="1" ht="26.25" customHeight="1" thickBot="1" x14ac:dyDescent="0.25">
      <c r="B12" s="713"/>
      <c r="C12" s="715"/>
      <c r="D12" s="715"/>
      <c r="E12" s="715"/>
      <c r="F12" s="715"/>
      <c r="G12" s="715"/>
      <c r="H12" s="715"/>
      <c r="I12" s="715"/>
      <c r="J12" s="715"/>
      <c r="K12" s="715"/>
      <c r="L12" s="715"/>
      <c r="M12" s="715"/>
      <c r="N12" s="715"/>
      <c r="O12" s="715"/>
      <c r="P12" s="274" t="s">
        <v>11</v>
      </c>
      <c r="Q12" s="633" t="s">
        <v>418</v>
      </c>
      <c r="R12" s="274" t="s">
        <v>51</v>
      </c>
      <c r="S12" s="274" t="s">
        <v>52</v>
      </c>
      <c r="T12" s="274" t="s">
        <v>12</v>
      </c>
      <c r="U12" s="274" t="s">
        <v>13</v>
      </c>
      <c r="V12" s="274" t="s">
        <v>157</v>
      </c>
      <c r="W12" s="715"/>
      <c r="X12" s="715"/>
      <c r="Y12" s="715"/>
      <c r="Z12" s="275" t="s">
        <v>42</v>
      </c>
      <c r="AA12" s="276" t="s">
        <v>40</v>
      </c>
    </row>
    <row r="13" spans="1:27" ht="3" customHeight="1" thickBot="1" x14ac:dyDescent="0.25">
      <c r="B13" s="277"/>
      <c r="C13" s="278"/>
      <c r="D13" s="278"/>
      <c r="E13" s="278"/>
      <c r="F13" s="278"/>
      <c r="G13" s="278"/>
      <c r="H13" s="278"/>
      <c r="I13" s="278"/>
      <c r="J13" s="278"/>
      <c r="K13" s="278"/>
      <c r="L13" s="278"/>
      <c r="M13" s="278"/>
      <c r="N13" s="278"/>
      <c r="O13" s="278"/>
      <c r="P13" s="279"/>
      <c r="Q13" s="279"/>
      <c r="R13" s="279"/>
      <c r="S13" s="279"/>
      <c r="T13" s="279"/>
      <c r="U13" s="279"/>
      <c r="V13" s="279"/>
      <c r="W13" s="279"/>
      <c r="X13" s="279"/>
      <c r="Y13" s="279"/>
      <c r="Z13" s="279"/>
      <c r="AA13" s="280"/>
    </row>
    <row r="14" spans="1:27" ht="20.100000000000001" customHeight="1" x14ac:dyDescent="0.2">
      <c r="B14" s="570"/>
      <c r="C14" s="721" t="s">
        <v>28</v>
      </c>
      <c r="D14" s="722"/>
      <c r="E14" s="722"/>
      <c r="F14" s="723"/>
      <c r="G14" s="102"/>
      <c r="H14" s="102"/>
      <c r="I14" s="103"/>
      <c r="J14" s="103"/>
      <c r="K14" s="103"/>
      <c r="L14" s="188"/>
      <c r="M14" s="188"/>
      <c r="N14" s="104"/>
      <c r="O14" s="105"/>
      <c r="P14" s="104"/>
      <c r="Q14" s="104"/>
      <c r="R14" s="582"/>
      <c r="S14" s="582"/>
      <c r="T14" s="102"/>
      <c r="U14" s="585"/>
      <c r="V14" s="106"/>
      <c r="W14" s="102"/>
      <c r="X14" s="106"/>
      <c r="Y14" s="111"/>
      <c r="Z14" s="111"/>
      <c r="AA14" s="591"/>
    </row>
    <row r="15" spans="1:27" s="64" customFormat="1" ht="30" customHeight="1" x14ac:dyDescent="0.2">
      <c r="B15" s="317" t="s">
        <v>322</v>
      </c>
      <c r="C15" s="717" t="s">
        <v>170</v>
      </c>
      <c r="D15" s="718"/>
      <c r="E15" s="718"/>
      <c r="F15" s="719"/>
      <c r="G15" s="356" t="s">
        <v>19</v>
      </c>
      <c r="H15" s="317" t="s">
        <v>331</v>
      </c>
      <c r="I15" s="317" t="s">
        <v>332</v>
      </c>
      <c r="J15" s="574" t="s">
        <v>147</v>
      </c>
      <c r="K15" s="574" t="s">
        <v>123</v>
      </c>
      <c r="L15" s="555" t="s">
        <v>88</v>
      </c>
      <c r="M15" s="322" t="s">
        <v>261</v>
      </c>
      <c r="N15" s="577">
        <f t="shared" ref="N15:N21" si="0">P15</f>
        <v>607358.01</v>
      </c>
      <c r="O15" s="416">
        <v>0</v>
      </c>
      <c r="P15" s="430">
        <f>S15+R15+Q15</f>
        <v>607358.01</v>
      </c>
      <c r="Q15" s="430">
        <v>75000</v>
      </c>
      <c r="R15" s="430">
        <v>59151</v>
      </c>
      <c r="S15" s="430">
        <v>473207.01</v>
      </c>
      <c r="T15" s="322" t="s">
        <v>384</v>
      </c>
      <c r="U15" s="322">
        <v>1152</v>
      </c>
      <c r="V15" s="324">
        <v>1</v>
      </c>
      <c r="W15" s="435">
        <v>331</v>
      </c>
      <c r="X15" s="324" t="s">
        <v>48</v>
      </c>
      <c r="Y15" s="324" t="s">
        <v>145</v>
      </c>
      <c r="Z15" s="588"/>
      <c r="AA15" s="588" t="s">
        <v>43</v>
      </c>
    </row>
    <row r="16" spans="1:27" s="64" customFormat="1" ht="30" customHeight="1" x14ac:dyDescent="0.2">
      <c r="B16" s="317" t="s">
        <v>323</v>
      </c>
      <c r="C16" s="717" t="s">
        <v>185</v>
      </c>
      <c r="D16" s="718"/>
      <c r="E16" s="718"/>
      <c r="F16" s="719"/>
      <c r="G16" s="356" t="s">
        <v>19</v>
      </c>
      <c r="H16" s="317" t="s">
        <v>331</v>
      </c>
      <c r="I16" s="317" t="s">
        <v>333</v>
      </c>
      <c r="J16" s="574" t="s">
        <v>147</v>
      </c>
      <c r="K16" s="574" t="s">
        <v>123</v>
      </c>
      <c r="L16" s="555" t="s">
        <v>92</v>
      </c>
      <c r="M16" s="322" t="s">
        <v>284</v>
      </c>
      <c r="N16" s="577">
        <f t="shared" si="0"/>
        <v>166380</v>
      </c>
      <c r="O16" s="416">
        <v>0</v>
      </c>
      <c r="P16" s="430">
        <f t="shared" ref="P16:P23" si="1">S16+R16+Q16</f>
        <v>166380</v>
      </c>
      <c r="Q16" s="430">
        <v>16638</v>
      </c>
      <c r="R16" s="430">
        <v>16638</v>
      </c>
      <c r="S16" s="430">
        <v>133104</v>
      </c>
      <c r="T16" s="322" t="s">
        <v>430</v>
      </c>
      <c r="U16" s="322">
        <v>6</v>
      </c>
      <c r="V16" s="324">
        <v>1</v>
      </c>
      <c r="W16" s="435">
        <v>219</v>
      </c>
      <c r="X16" s="324" t="s">
        <v>48</v>
      </c>
      <c r="Y16" s="494" t="s">
        <v>263</v>
      </c>
      <c r="Z16" s="588"/>
      <c r="AA16" s="588" t="s">
        <v>43</v>
      </c>
    </row>
    <row r="17" spans="2:27" s="64" customFormat="1" ht="38.25" customHeight="1" x14ac:dyDescent="0.2">
      <c r="B17" s="317" t="s">
        <v>324</v>
      </c>
      <c r="C17" s="717" t="s">
        <v>170</v>
      </c>
      <c r="D17" s="718"/>
      <c r="E17" s="718"/>
      <c r="F17" s="719"/>
      <c r="G17" s="356" t="s">
        <v>19</v>
      </c>
      <c r="H17" s="317" t="s">
        <v>331</v>
      </c>
      <c r="I17" s="317" t="s">
        <v>332</v>
      </c>
      <c r="J17" s="574" t="s">
        <v>147</v>
      </c>
      <c r="K17" s="574" t="s">
        <v>123</v>
      </c>
      <c r="L17" s="555" t="s">
        <v>73</v>
      </c>
      <c r="M17" s="322" t="s">
        <v>285</v>
      </c>
      <c r="N17" s="577">
        <f t="shared" si="0"/>
        <v>180000</v>
      </c>
      <c r="O17" s="416">
        <v>0</v>
      </c>
      <c r="P17" s="430">
        <f t="shared" si="1"/>
        <v>180000</v>
      </c>
      <c r="Q17" s="430">
        <v>180000</v>
      </c>
      <c r="R17" s="430">
        <v>0</v>
      </c>
      <c r="S17" s="430">
        <v>0</v>
      </c>
      <c r="T17" s="322" t="s">
        <v>384</v>
      </c>
      <c r="U17" s="322">
        <v>985</v>
      </c>
      <c r="V17" s="324">
        <v>1</v>
      </c>
      <c r="W17" s="435">
        <v>420</v>
      </c>
      <c r="X17" s="324" t="s">
        <v>48</v>
      </c>
      <c r="Y17" s="494" t="s">
        <v>264</v>
      </c>
      <c r="Z17" s="588"/>
      <c r="AA17" s="588" t="s">
        <v>43</v>
      </c>
    </row>
    <row r="18" spans="2:27" s="64" customFormat="1" ht="38.25" customHeight="1" x14ac:dyDescent="0.2">
      <c r="B18" s="317" t="s">
        <v>325</v>
      </c>
      <c r="C18" s="717" t="s">
        <v>253</v>
      </c>
      <c r="D18" s="718"/>
      <c r="E18" s="718"/>
      <c r="F18" s="719"/>
      <c r="G18" s="356" t="s">
        <v>19</v>
      </c>
      <c r="H18" s="317" t="s">
        <v>331</v>
      </c>
      <c r="I18" s="317" t="s">
        <v>332</v>
      </c>
      <c r="J18" s="574" t="s">
        <v>147</v>
      </c>
      <c r="K18" s="574" t="s">
        <v>123</v>
      </c>
      <c r="L18" s="555" t="s">
        <v>266</v>
      </c>
      <c r="M18" s="322" t="s">
        <v>286</v>
      </c>
      <c r="N18" s="577">
        <f t="shared" ref="N18" si="2">P18</f>
        <v>508362</v>
      </c>
      <c r="O18" s="416">
        <v>0</v>
      </c>
      <c r="P18" s="430">
        <f t="shared" si="1"/>
        <v>508362</v>
      </c>
      <c r="Q18" s="430">
        <v>508362</v>
      </c>
      <c r="R18" s="430">
        <v>0</v>
      </c>
      <c r="S18" s="430">
        <v>0</v>
      </c>
      <c r="T18" s="322" t="s">
        <v>384</v>
      </c>
      <c r="U18" s="322">
        <v>2038</v>
      </c>
      <c r="V18" s="324">
        <v>1</v>
      </c>
      <c r="W18" s="435">
        <v>52</v>
      </c>
      <c r="X18" s="324" t="s">
        <v>48</v>
      </c>
      <c r="Y18" s="494" t="s">
        <v>359</v>
      </c>
      <c r="Z18" s="588"/>
      <c r="AA18" s="588" t="s">
        <v>43</v>
      </c>
    </row>
    <row r="19" spans="2:27" s="64" customFormat="1" ht="30" customHeight="1" x14ac:dyDescent="0.2">
      <c r="B19" s="571" t="s">
        <v>326</v>
      </c>
      <c r="C19" s="717" t="s">
        <v>170</v>
      </c>
      <c r="D19" s="718"/>
      <c r="E19" s="718"/>
      <c r="F19" s="719"/>
      <c r="G19" s="356" t="s">
        <v>19</v>
      </c>
      <c r="H19" s="317" t="s">
        <v>331</v>
      </c>
      <c r="I19" s="317" t="s">
        <v>332</v>
      </c>
      <c r="J19" s="574" t="s">
        <v>147</v>
      </c>
      <c r="K19" s="574" t="s">
        <v>123</v>
      </c>
      <c r="L19" s="555" t="s">
        <v>171</v>
      </c>
      <c r="M19" s="322" t="s">
        <v>287</v>
      </c>
      <c r="N19" s="578">
        <f t="shared" si="0"/>
        <v>200000</v>
      </c>
      <c r="O19" s="416">
        <v>0</v>
      </c>
      <c r="P19" s="430">
        <f t="shared" si="1"/>
        <v>200000</v>
      </c>
      <c r="Q19" s="430">
        <v>200000</v>
      </c>
      <c r="R19" s="583">
        <v>0</v>
      </c>
      <c r="S19" s="583">
        <v>0</v>
      </c>
      <c r="T19" s="322" t="s">
        <v>384</v>
      </c>
      <c r="U19" s="322">
        <v>873</v>
      </c>
      <c r="V19" s="586">
        <v>1</v>
      </c>
      <c r="W19" s="356">
        <v>490</v>
      </c>
      <c r="X19" s="586" t="s">
        <v>48</v>
      </c>
      <c r="Y19" s="494" t="s">
        <v>264</v>
      </c>
      <c r="Z19" s="589"/>
      <c r="AA19" s="592" t="s">
        <v>43</v>
      </c>
    </row>
    <row r="20" spans="2:27" s="64" customFormat="1" ht="30" customHeight="1" x14ac:dyDescent="0.2">
      <c r="B20" s="571" t="s">
        <v>327</v>
      </c>
      <c r="C20" s="717" t="s">
        <v>170</v>
      </c>
      <c r="D20" s="718"/>
      <c r="E20" s="718"/>
      <c r="F20" s="719"/>
      <c r="G20" s="356" t="s">
        <v>19</v>
      </c>
      <c r="H20" s="317" t="s">
        <v>331</v>
      </c>
      <c r="I20" s="317" t="s">
        <v>332</v>
      </c>
      <c r="J20" s="574" t="s">
        <v>147</v>
      </c>
      <c r="K20" s="574" t="s">
        <v>123</v>
      </c>
      <c r="L20" s="645" t="s">
        <v>429</v>
      </c>
      <c r="M20" s="322">
        <v>220020068</v>
      </c>
      <c r="N20" s="578">
        <f t="shared" si="0"/>
        <v>180000</v>
      </c>
      <c r="O20" s="416">
        <v>0</v>
      </c>
      <c r="P20" s="430">
        <f t="shared" si="1"/>
        <v>180000</v>
      </c>
      <c r="Q20" s="430">
        <v>180000</v>
      </c>
      <c r="R20" s="583">
        <v>0</v>
      </c>
      <c r="S20" s="583">
        <v>0</v>
      </c>
      <c r="T20" s="322" t="s">
        <v>384</v>
      </c>
      <c r="U20" s="322">
        <v>100</v>
      </c>
      <c r="V20" s="586">
        <v>1</v>
      </c>
      <c r="W20" s="356">
        <v>128</v>
      </c>
      <c r="X20" s="586" t="s">
        <v>48</v>
      </c>
      <c r="Y20" s="494" t="s">
        <v>263</v>
      </c>
      <c r="Z20" s="589"/>
      <c r="AA20" s="592" t="s">
        <v>43</v>
      </c>
    </row>
    <row r="21" spans="2:27" s="64" customFormat="1" ht="33.75" customHeight="1" x14ac:dyDescent="0.2">
      <c r="B21" s="571" t="s">
        <v>328</v>
      </c>
      <c r="C21" s="717" t="s">
        <v>170</v>
      </c>
      <c r="D21" s="718"/>
      <c r="E21" s="718"/>
      <c r="F21" s="719"/>
      <c r="G21" s="356" t="s">
        <v>19</v>
      </c>
      <c r="H21" s="317" t="s">
        <v>331</v>
      </c>
      <c r="I21" s="317" t="s">
        <v>332</v>
      </c>
      <c r="J21" s="574" t="s">
        <v>147</v>
      </c>
      <c r="K21" s="574" t="s">
        <v>123</v>
      </c>
      <c r="L21" s="555" t="s">
        <v>184</v>
      </c>
      <c r="M21" s="322" t="s">
        <v>288</v>
      </c>
      <c r="N21" s="578">
        <f t="shared" si="0"/>
        <v>180000</v>
      </c>
      <c r="O21" s="416">
        <v>0</v>
      </c>
      <c r="P21" s="430">
        <f t="shared" si="1"/>
        <v>180000</v>
      </c>
      <c r="Q21" s="430">
        <v>180000</v>
      </c>
      <c r="R21" s="583">
        <v>0</v>
      </c>
      <c r="S21" s="583">
        <v>0</v>
      </c>
      <c r="T21" s="322" t="s">
        <v>384</v>
      </c>
      <c r="U21" s="322">
        <v>1186</v>
      </c>
      <c r="V21" s="586">
        <v>1</v>
      </c>
      <c r="W21" s="356">
        <v>81</v>
      </c>
      <c r="X21" s="586" t="s">
        <v>48</v>
      </c>
      <c r="Y21" s="494" t="s">
        <v>263</v>
      </c>
      <c r="Z21" s="589"/>
      <c r="AA21" s="592" t="s">
        <v>43</v>
      </c>
    </row>
    <row r="22" spans="2:27" s="64" customFormat="1" ht="33.75" customHeight="1" x14ac:dyDescent="0.2">
      <c r="B22" s="571" t="s">
        <v>329</v>
      </c>
      <c r="C22" s="717" t="s">
        <v>170</v>
      </c>
      <c r="D22" s="718"/>
      <c r="E22" s="718"/>
      <c r="F22" s="719"/>
      <c r="G22" s="356" t="s">
        <v>19</v>
      </c>
      <c r="H22" s="317" t="s">
        <v>331</v>
      </c>
      <c r="I22" s="317" t="s">
        <v>332</v>
      </c>
      <c r="J22" s="574" t="s">
        <v>147</v>
      </c>
      <c r="K22" s="574" t="s">
        <v>123</v>
      </c>
      <c r="L22" s="555" t="s">
        <v>191</v>
      </c>
      <c r="M22" s="322" t="s">
        <v>289</v>
      </c>
      <c r="N22" s="578">
        <f t="shared" ref="N22" si="3">P22</f>
        <v>180000</v>
      </c>
      <c r="O22" s="416">
        <v>0</v>
      </c>
      <c r="P22" s="430">
        <f t="shared" si="1"/>
        <v>180000</v>
      </c>
      <c r="Q22" s="430">
        <v>180000</v>
      </c>
      <c r="R22" s="583">
        <v>0</v>
      </c>
      <c r="S22" s="583">
        <v>0</v>
      </c>
      <c r="T22" s="322" t="s">
        <v>384</v>
      </c>
      <c r="U22" s="322">
        <v>50</v>
      </c>
      <c r="V22" s="586">
        <v>1</v>
      </c>
      <c r="W22" s="356">
        <v>87</v>
      </c>
      <c r="X22" s="586" t="s">
        <v>48</v>
      </c>
      <c r="Y22" s="494" t="s">
        <v>263</v>
      </c>
      <c r="Z22" s="589"/>
      <c r="AA22" s="592" t="s">
        <v>43</v>
      </c>
    </row>
    <row r="23" spans="2:27" s="64" customFormat="1" ht="36" customHeight="1" thickBot="1" x14ac:dyDescent="0.25">
      <c r="B23" s="572" t="s">
        <v>330</v>
      </c>
      <c r="C23" s="724" t="s">
        <v>170</v>
      </c>
      <c r="D23" s="725"/>
      <c r="E23" s="725"/>
      <c r="F23" s="726"/>
      <c r="G23" s="573" t="s">
        <v>19</v>
      </c>
      <c r="H23" s="542" t="s">
        <v>331</v>
      </c>
      <c r="I23" s="542" t="s">
        <v>332</v>
      </c>
      <c r="J23" s="575" t="s">
        <v>147</v>
      </c>
      <c r="K23" s="575" t="s">
        <v>123</v>
      </c>
      <c r="L23" s="576" t="s">
        <v>232</v>
      </c>
      <c r="M23" s="562" t="s">
        <v>290</v>
      </c>
      <c r="N23" s="579">
        <f t="shared" ref="N23" si="4">P23</f>
        <v>180000</v>
      </c>
      <c r="O23" s="580">
        <v>0</v>
      </c>
      <c r="P23" s="581">
        <f t="shared" si="1"/>
        <v>180000</v>
      </c>
      <c r="Q23" s="581">
        <v>180000</v>
      </c>
      <c r="R23" s="584">
        <v>0</v>
      </c>
      <c r="S23" s="584">
        <v>0</v>
      </c>
      <c r="T23" s="562" t="s">
        <v>384</v>
      </c>
      <c r="U23" s="562">
        <v>100</v>
      </c>
      <c r="V23" s="587">
        <v>1</v>
      </c>
      <c r="W23" s="573">
        <v>5</v>
      </c>
      <c r="X23" s="587" t="s">
        <v>48</v>
      </c>
      <c r="Y23" s="495" t="s">
        <v>359</v>
      </c>
      <c r="Z23" s="590"/>
      <c r="AA23" s="593" t="s">
        <v>43</v>
      </c>
    </row>
    <row r="24" spans="2:27" ht="13.5" thickBot="1" x14ac:dyDescent="0.25">
      <c r="B24" s="1"/>
      <c r="C24" s="1"/>
      <c r="D24" s="1"/>
      <c r="E24" s="1"/>
      <c r="F24" s="1"/>
      <c r="G24" s="1"/>
      <c r="H24" s="1"/>
      <c r="I24" s="1"/>
      <c r="J24" s="1"/>
      <c r="K24" s="1"/>
      <c r="L24" s="16" t="s">
        <v>11</v>
      </c>
      <c r="M24" s="16"/>
      <c r="N24" s="17">
        <f>SUM(N15:N23)</f>
        <v>2382100.0099999998</v>
      </c>
      <c r="O24" s="281"/>
      <c r="P24" s="17">
        <f>SUM(P14:P23)</f>
        <v>2382100.0099999998</v>
      </c>
      <c r="Q24" s="17">
        <f>SUM(Q14:Q23)</f>
        <v>1700000</v>
      </c>
      <c r="R24" s="282">
        <f>SUM(R14:R23)</f>
        <v>75789</v>
      </c>
      <c r="S24" s="282">
        <f>SUM(S14:S23)</f>
        <v>606311.01</v>
      </c>
      <c r="T24" s="1"/>
      <c r="U24" s="1"/>
      <c r="V24" s="1"/>
      <c r="W24" s="1"/>
      <c r="X24" s="1"/>
      <c r="Y24" s="1"/>
      <c r="Z24" s="1"/>
      <c r="AA24" s="1"/>
    </row>
    <row r="25" spans="2:27" x14ac:dyDescent="0.2">
      <c r="B25" s="1"/>
      <c r="C25" s="1"/>
      <c r="D25" s="1"/>
      <c r="E25" s="1"/>
      <c r="F25" s="1"/>
      <c r="G25" s="1"/>
      <c r="H25" s="1"/>
      <c r="I25" s="1"/>
      <c r="J25" s="1"/>
      <c r="K25" s="1"/>
      <c r="L25" s="1"/>
      <c r="M25" s="1"/>
      <c r="N25" s="1"/>
      <c r="Q25" s="59"/>
      <c r="R25" s="1"/>
      <c r="S25" s="1"/>
      <c r="T25" s="1"/>
      <c r="U25" s="1"/>
      <c r="V25" s="1"/>
      <c r="W25" s="1"/>
      <c r="X25" s="1"/>
      <c r="Y25" s="1"/>
      <c r="Z25" s="1"/>
      <c r="AA25" s="1"/>
    </row>
    <row r="26" spans="2:27" x14ac:dyDescent="0.2">
      <c r="B26" s="1"/>
      <c r="C26" s="1"/>
      <c r="D26" s="1"/>
      <c r="E26" s="1"/>
      <c r="F26" s="1"/>
      <c r="G26" s="1"/>
      <c r="H26" s="1"/>
      <c r="I26" s="1"/>
      <c r="J26" s="1"/>
      <c r="K26" s="1"/>
      <c r="L26" s="1"/>
      <c r="M26" s="1"/>
      <c r="N26" s="1"/>
      <c r="Q26" s="59"/>
      <c r="R26" s="59"/>
      <c r="S26" s="1"/>
      <c r="T26" s="1"/>
      <c r="U26" s="1"/>
      <c r="V26" s="1"/>
      <c r="W26" s="1"/>
      <c r="X26" s="1"/>
      <c r="Y26" s="1"/>
      <c r="Z26" s="1"/>
      <c r="AA26" s="1"/>
    </row>
    <row r="27" spans="2:27" x14ac:dyDescent="0.2">
      <c r="B27" s="1"/>
      <c r="C27" s="1"/>
      <c r="D27" s="1"/>
      <c r="E27" s="1"/>
      <c r="F27" s="1"/>
      <c r="G27" s="1"/>
      <c r="H27" s="1"/>
      <c r="I27" s="1"/>
      <c r="J27" s="1"/>
      <c r="K27" s="1"/>
      <c r="L27" s="1"/>
      <c r="M27" s="1"/>
      <c r="N27" s="1"/>
      <c r="Q27" s="59"/>
      <c r="R27" s="1"/>
      <c r="S27" s="1"/>
      <c r="T27" s="1"/>
      <c r="U27" s="1"/>
      <c r="V27" s="1"/>
      <c r="W27" s="1"/>
      <c r="X27" s="1"/>
      <c r="Y27" s="1"/>
      <c r="Z27" s="1"/>
      <c r="AA27" s="1"/>
    </row>
    <row r="28" spans="2:27" x14ac:dyDescent="0.2">
      <c r="B28" s="1"/>
      <c r="C28" s="1"/>
      <c r="D28" s="1"/>
      <c r="E28" s="1"/>
      <c r="F28" s="1"/>
      <c r="G28" s="1"/>
      <c r="H28" s="1"/>
      <c r="I28" s="1"/>
      <c r="J28" s="1"/>
      <c r="K28" s="1"/>
      <c r="L28" s="1"/>
      <c r="M28" s="1"/>
      <c r="N28" s="1"/>
      <c r="Q28" s="59"/>
      <c r="R28" s="1"/>
      <c r="S28" s="1"/>
      <c r="T28" s="1"/>
      <c r="U28" s="157"/>
      <c r="V28" s="1"/>
      <c r="W28" s="1"/>
      <c r="X28" s="1"/>
      <c r="Y28" s="1"/>
      <c r="Z28" s="1"/>
      <c r="AA28" s="1"/>
    </row>
    <row r="29" spans="2:27" x14ac:dyDescent="0.2">
      <c r="C29" s="63"/>
      <c r="D29" s="153"/>
      <c r="O29" s="7"/>
      <c r="Q29" s="59"/>
      <c r="R29" s="59"/>
      <c r="S29" s="59"/>
      <c r="X29" s="78"/>
    </row>
    <row r="30" spans="2:27" x14ac:dyDescent="0.2">
      <c r="C30" s="63"/>
      <c r="D30" s="153"/>
      <c r="L30" s="97"/>
      <c r="M30" s="261"/>
      <c r="N30" s="97"/>
      <c r="O30" s="7"/>
      <c r="P30" s="7"/>
      <c r="Q30" s="8"/>
      <c r="R30" s="59"/>
      <c r="S30" s="59"/>
      <c r="U30" s="78"/>
    </row>
    <row r="31" spans="2:27" x14ac:dyDescent="0.2">
      <c r="R31" s="1"/>
      <c r="S31" s="1"/>
    </row>
    <row r="32" spans="2:27" ht="15.75" customHeight="1" x14ac:dyDescent="0.2">
      <c r="N32" s="78"/>
      <c r="Q32" s="78"/>
      <c r="R32" s="78"/>
      <c r="V32" s="666" t="s">
        <v>55</v>
      </c>
      <c r="W32" s="666"/>
      <c r="X32" s="666"/>
      <c r="Y32" s="666"/>
      <c r="Z32" s="666"/>
      <c r="AA32" s="666"/>
    </row>
    <row r="33" spans="22:27" ht="15.75" customHeight="1" x14ac:dyDescent="0.2">
      <c r="V33" s="667" t="s">
        <v>17</v>
      </c>
      <c r="W33" s="667"/>
      <c r="X33" s="667"/>
      <c r="Y33" s="667"/>
      <c r="Z33" s="667"/>
      <c r="AA33" s="667"/>
    </row>
  </sheetData>
  <mergeCells count="37">
    <mergeCell ref="C23:F23"/>
    <mergeCell ref="V33:AA33"/>
    <mergeCell ref="V32:AA32"/>
    <mergeCell ref="N11:N12"/>
    <mergeCell ref="X11:X12"/>
    <mergeCell ref="Y11:Y12"/>
    <mergeCell ref="T11:V11"/>
    <mergeCell ref="C18:F18"/>
    <mergeCell ref="L3:R3"/>
    <mergeCell ref="L4:R4"/>
    <mergeCell ref="C16:F16"/>
    <mergeCell ref="L11:L12"/>
    <mergeCell ref="C22:F22"/>
    <mergeCell ref="C15:F15"/>
    <mergeCell ref="H11:H12"/>
    <mergeCell ref="G11:G12"/>
    <mergeCell ref="C21:F21"/>
    <mergeCell ref="C20:F20"/>
    <mergeCell ref="C14:F14"/>
    <mergeCell ref="P11:S11"/>
    <mergeCell ref="I11:I12"/>
    <mergeCell ref="K11:K12"/>
    <mergeCell ref="C17:F17"/>
    <mergeCell ref="O11:O12"/>
    <mergeCell ref="T6:W6"/>
    <mergeCell ref="L9:R9"/>
    <mergeCell ref="B10:AA10"/>
    <mergeCell ref="L7:R7"/>
    <mergeCell ref="L8:R8"/>
    <mergeCell ref="L5:R6"/>
    <mergeCell ref="B11:B12"/>
    <mergeCell ref="J11:J12"/>
    <mergeCell ref="C11:F12"/>
    <mergeCell ref="Z11:AA11"/>
    <mergeCell ref="C19:F19"/>
    <mergeCell ref="W11:W12"/>
    <mergeCell ref="M11:M12"/>
  </mergeCells>
  <phoneticPr fontId="0" type="noConversion"/>
  <printOptions horizontalCentered="1"/>
  <pageMargins left="0" right="0" top="0" bottom="0" header="0.19685039370078741" footer="0"/>
  <pageSetup paperSize="5" scale="65"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view="pageBreakPreview" topLeftCell="F9" zoomScaleSheetLayoutView="100" workbookViewId="0">
      <selection activeCell="AC17" sqref="AC17"/>
    </sheetView>
  </sheetViews>
  <sheetFormatPr baseColWidth="10" defaultRowHeight="12.75" x14ac:dyDescent="0.2"/>
  <cols>
    <col min="1" max="1" width="1.140625" style="62" customWidth="1"/>
    <col min="2" max="2" width="8.28515625" style="62" customWidth="1"/>
    <col min="3" max="4" width="10.7109375" style="62" customWidth="1"/>
    <col min="5" max="5" width="6.140625" style="62" customWidth="1"/>
    <col min="6" max="6" width="2.5703125" style="62" customWidth="1"/>
    <col min="7" max="7" width="7.140625" style="62" customWidth="1"/>
    <col min="8" max="8" width="5.7109375" style="62" customWidth="1"/>
    <col min="9" max="9" width="12.5703125" style="62" customWidth="1"/>
    <col min="10" max="10" width="8.140625" style="62" customWidth="1"/>
    <col min="11" max="11" width="9.140625" style="62" customWidth="1"/>
    <col min="12" max="12" width="14.7109375" style="62" customWidth="1"/>
    <col min="13" max="13" width="10.5703125" style="62" customWidth="1"/>
    <col min="14" max="14" width="13.42578125" style="62" customWidth="1"/>
    <col min="15" max="15" width="7.42578125" style="62" customWidth="1"/>
    <col min="16" max="17" width="12.7109375" style="62" customWidth="1"/>
    <col min="18" max="18" width="10.85546875" style="62" customWidth="1"/>
    <col min="19" max="19" width="11.28515625" style="62" customWidth="1"/>
    <col min="20" max="20" width="8.5703125" style="62" customWidth="1"/>
    <col min="21" max="21" width="8.28515625" style="62" customWidth="1"/>
    <col min="22" max="22" width="9.42578125" style="62" customWidth="1"/>
    <col min="23" max="23" width="9.28515625" style="62" customWidth="1"/>
    <col min="24" max="24" width="9.7109375" style="62" customWidth="1"/>
    <col min="25" max="25" width="6.85546875" style="62" customWidth="1"/>
    <col min="26" max="27" width="6.140625" style="62" customWidth="1"/>
    <col min="28" max="28" width="1.85546875" style="62" customWidth="1"/>
    <col min="29" max="16384" width="11.42578125" style="62"/>
  </cols>
  <sheetData>
    <row r="1" spans="1:27" ht="13.5" thickBot="1" x14ac:dyDescent="0.25"/>
    <row r="2" spans="1:27" x14ac:dyDescent="0.2">
      <c r="B2" s="135"/>
      <c r="C2" s="136"/>
      <c r="D2" s="136"/>
      <c r="E2" s="136"/>
      <c r="F2" s="136"/>
      <c r="G2" s="136"/>
      <c r="H2" s="136"/>
      <c r="I2" s="136"/>
      <c r="J2" s="136"/>
      <c r="K2" s="136"/>
      <c r="L2" s="136"/>
      <c r="M2" s="136"/>
      <c r="N2" s="136"/>
      <c r="O2" s="136"/>
      <c r="P2" s="136"/>
      <c r="Q2" s="136"/>
      <c r="R2" s="136"/>
      <c r="S2" s="136"/>
      <c r="T2" s="136"/>
      <c r="U2" s="136"/>
      <c r="V2" s="136"/>
      <c r="W2" s="136"/>
      <c r="X2" s="136"/>
      <c r="Y2" s="136"/>
      <c r="Z2" s="136"/>
      <c r="AA2" s="137"/>
    </row>
    <row r="3" spans="1:27" ht="15.75" x14ac:dyDescent="0.25">
      <c r="A3" s="139"/>
      <c r="B3" s="138"/>
      <c r="C3" s="179"/>
      <c r="D3" s="22" t="s">
        <v>90</v>
      </c>
      <c r="E3" s="67"/>
      <c r="F3" s="22"/>
      <c r="G3" s="67"/>
      <c r="H3" s="179"/>
      <c r="I3" s="179"/>
      <c r="J3" s="179"/>
      <c r="K3" s="179"/>
      <c r="L3" s="669" t="s">
        <v>24</v>
      </c>
      <c r="M3" s="669"/>
      <c r="N3" s="669"/>
      <c r="O3" s="669"/>
      <c r="P3" s="669"/>
      <c r="Q3" s="669"/>
      <c r="R3" s="179"/>
      <c r="S3" s="179"/>
      <c r="U3" s="170" t="s">
        <v>57</v>
      </c>
      <c r="V3" s="22" t="s">
        <v>118</v>
      </c>
      <c r="W3" s="179"/>
      <c r="X3" s="179"/>
      <c r="Y3" s="179"/>
      <c r="Z3" s="179"/>
      <c r="AA3" s="180"/>
    </row>
    <row r="4" spans="1:27" ht="15.75" x14ac:dyDescent="0.25">
      <c r="A4" s="139"/>
      <c r="B4" s="138"/>
      <c r="C4" s="179"/>
      <c r="D4" s="172" t="s">
        <v>56</v>
      </c>
      <c r="E4" s="22"/>
      <c r="F4" s="22"/>
      <c r="G4" s="30"/>
      <c r="H4" s="179"/>
      <c r="I4" s="179"/>
      <c r="J4" s="179"/>
      <c r="K4" s="179"/>
      <c r="L4" s="669" t="s">
        <v>25</v>
      </c>
      <c r="M4" s="669"/>
      <c r="N4" s="669"/>
      <c r="O4" s="669"/>
      <c r="P4" s="669"/>
      <c r="Q4" s="669"/>
      <c r="R4" s="179"/>
      <c r="S4" s="179"/>
      <c r="T4" s="179"/>
      <c r="U4" s="179"/>
      <c r="V4" s="179"/>
      <c r="W4" s="179"/>
      <c r="X4" s="179"/>
      <c r="Y4" s="179"/>
      <c r="Z4" s="179"/>
      <c r="AA4" s="180"/>
    </row>
    <row r="5" spans="1:27" ht="12.75" customHeight="1" x14ac:dyDescent="0.2">
      <c r="A5" s="139"/>
      <c r="B5" s="138"/>
      <c r="C5" s="140"/>
      <c r="D5" s="172" t="s">
        <v>65</v>
      </c>
      <c r="E5" s="22"/>
      <c r="F5" s="172"/>
      <c r="G5" s="172"/>
      <c r="H5" s="140"/>
      <c r="I5" s="140"/>
      <c r="J5" s="140"/>
      <c r="K5" s="140"/>
      <c r="L5" s="677" t="s">
        <v>89</v>
      </c>
      <c r="M5" s="677"/>
      <c r="N5" s="677"/>
      <c r="O5" s="677"/>
      <c r="P5" s="677"/>
      <c r="Q5" s="677"/>
      <c r="R5" s="677"/>
      <c r="S5" s="140"/>
      <c r="T5" s="140"/>
      <c r="U5" s="140"/>
      <c r="V5" s="140"/>
      <c r="W5" s="140"/>
      <c r="X5" s="140"/>
      <c r="Y5" s="140"/>
      <c r="Z5" s="140"/>
      <c r="AA5" s="181"/>
    </row>
    <row r="6" spans="1:27" x14ac:dyDescent="0.2">
      <c r="B6" s="23"/>
      <c r="C6" s="67"/>
      <c r="D6" s="172" t="s">
        <v>64</v>
      </c>
      <c r="E6" s="268" t="str">
        <f>'AGUA POTABLE 1'!E6</f>
        <v>22  DE MARZO  DE 2015</v>
      </c>
      <c r="F6" s="22"/>
      <c r="G6" s="67"/>
      <c r="H6" s="67"/>
      <c r="I6" s="67"/>
      <c r="J6" s="67"/>
      <c r="K6" s="67"/>
      <c r="L6" s="677"/>
      <c r="M6" s="677"/>
      <c r="N6" s="677"/>
      <c r="O6" s="677"/>
      <c r="P6" s="677"/>
      <c r="Q6" s="677"/>
      <c r="R6" s="677"/>
      <c r="S6" s="34"/>
      <c r="T6" s="670" t="s">
        <v>39</v>
      </c>
      <c r="U6" s="670"/>
      <c r="V6" s="670"/>
      <c r="W6" s="670"/>
      <c r="X6" s="67"/>
      <c r="Y6" s="67"/>
      <c r="Z6" s="67"/>
      <c r="AA6" s="139"/>
    </row>
    <row r="7" spans="1:27" x14ac:dyDescent="0.2">
      <c r="B7" s="23"/>
      <c r="C7" s="67"/>
      <c r="D7" s="172" t="s">
        <v>71</v>
      </c>
      <c r="E7" s="67"/>
      <c r="F7" s="22"/>
      <c r="G7" s="67"/>
      <c r="H7" s="30"/>
      <c r="I7" s="30"/>
      <c r="J7" s="30"/>
      <c r="K7" s="30"/>
      <c r="L7" s="676" t="s">
        <v>63</v>
      </c>
      <c r="M7" s="676"/>
      <c r="N7" s="676"/>
      <c r="O7" s="676"/>
      <c r="P7" s="676"/>
      <c r="Q7" s="676"/>
      <c r="R7" s="30"/>
      <c r="S7" s="30"/>
      <c r="T7" s="36" t="s">
        <v>44</v>
      </c>
      <c r="U7" s="35" t="s">
        <v>45</v>
      </c>
      <c r="V7" s="67"/>
      <c r="W7" s="67"/>
      <c r="X7" s="67"/>
      <c r="Y7" s="67"/>
      <c r="Z7" s="67"/>
      <c r="AA7" s="139"/>
    </row>
    <row r="8" spans="1:27" x14ac:dyDescent="0.2">
      <c r="B8" s="23"/>
      <c r="C8" s="67"/>
      <c r="D8" s="172" t="s">
        <v>72</v>
      </c>
      <c r="E8" s="22"/>
      <c r="F8" s="22"/>
      <c r="G8" s="67"/>
      <c r="H8" s="140"/>
      <c r="I8" s="140"/>
      <c r="J8" s="140"/>
      <c r="K8" s="140"/>
      <c r="L8" s="674" t="s">
        <v>156</v>
      </c>
      <c r="M8" s="674"/>
      <c r="N8" s="674"/>
      <c r="O8" s="674"/>
      <c r="P8" s="674"/>
      <c r="Q8" s="674"/>
      <c r="R8" s="67"/>
      <c r="S8" s="34"/>
      <c r="T8" s="36" t="s">
        <v>41</v>
      </c>
      <c r="U8" s="35" t="s">
        <v>46</v>
      </c>
      <c r="V8" s="67"/>
      <c r="W8" s="34"/>
      <c r="X8" s="34"/>
      <c r="Y8" s="67"/>
      <c r="Z8" s="67"/>
      <c r="AA8" s="139"/>
    </row>
    <row r="9" spans="1:27" ht="13.5" thickBot="1" x14ac:dyDescent="0.25">
      <c r="B9" s="239"/>
      <c r="C9" s="141"/>
      <c r="D9" s="141"/>
      <c r="E9" s="141"/>
      <c r="F9" s="141"/>
      <c r="G9" s="141"/>
      <c r="H9" s="141"/>
      <c r="I9" s="141"/>
      <c r="J9" s="141"/>
      <c r="K9" s="141"/>
      <c r="L9" s="675" t="s">
        <v>23</v>
      </c>
      <c r="M9" s="675"/>
      <c r="N9" s="675"/>
      <c r="O9" s="675"/>
      <c r="P9" s="675"/>
      <c r="Q9" s="675"/>
      <c r="R9" s="675"/>
      <c r="S9" s="141"/>
      <c r="T9" s="141"/>
      <c r="U9" s="141"/>
      <c r="V9" s="141"/>
      <c r="W9" s="141"/>
      <c r="X9" s="24" t="s">
        <v>26</v>
      </c>
      <c r="Y9" s="25">
        <v>5</v>
      </c>
      <c r="Z9" s="25" t="s">
        <v>27</v>
      </c>
      <c r="AA9" s="183">
        <f>'AGUA POTABLE 1'!$AA$9</f>
        <v>13</v>
      </c>
    </row>
    <row r="10" spans="1:27" ht="6.75" customHeight="1" thickBot="1" x14ac:dyDescent="0.25">
      <c r="X10" s="62" t="s">
        <v>34</v>
      </c>
    </row>
    <row r="11" spans="1:27" s="7" customFormat="1" ht="19.5" customHeight="1" thickBot="1" x14ac:dyDescent="0.25">
      <c r="A11" s="66"/>
      <c r="B11" s="668" t="s">
        <v>142</v>
      </c>
      <c r="C11" s="668" t="s">
        <v>0</v>
      </c>
      <c r="D11" s="668"/>
      <c r="E11" s="668"/>
      <c r="F11" s="668"/>
      <c r="G11" s="668" t="s">
        <v>1</v>
      </c>
      <c r="H11" s="668" t="s">
        <v>2</v>
      </c>
      <c r="I11" s="668" t="s">
        <v>3</v>
      </c>
      <c r="J11" s="668" t="s">
        <v>37</v>
      </c>
      <c r="K11" s="668" t="s">
        <v>148</v>
      </c>
      <c r="L11" s="668" t="s">
        <v>4</v>
      </c>
      <c r="M11" s="678" t="s">
        <v>144</v>
      </c>
      <c r="N11" s="668" t="s">
        <v>5</v>
      </c>
      <c r="O11" s="668" t="s">
        <v>20</v>
      </c>
      <c r="P11" s="668" t="s">
        <v>6</v>
      </c>
      <c r="Q11" s="668"/>
      <c r="R11" s="668"/>
      <c r="S11" s="668"/>
      <c r="T11" s="668" t="s">
        <v>7</v>
      </c>
      <c r="U11" s="668"/>
      <c r="V11" s="668"/>
      <c r="W11" s="668" t="s">
        <v>8</v>
      </c>
      <c r="X11" s="668" t="s">
        <v>35</v>
      </c>
      <c r="Y11" s="668" t="s">
        <v>257</v>
      </c>
      <c r="Z11" s="668" t="s">
        <v>50</v>
      </c>
      <c r="AA11" s="668"/>
    </row>
    <row r="12" spans="1:27" s="7" customFormat="1" ht="29.25" customHeight="1" thickBot="1" x14ac:dyDescent="0.25">
      <c r="B12" s="668"/>
      <c r="C12" s="668"/>
      <c r="D12" s="668"/>
      <c r="E12" s="668"/>
      <c r="F12" s="668"/>
      <c r="G12" s="668"/>
      <c r="H12" s="668"/>
      <c r="I12" s="668"/>
      <c r="J12" s="668"/>
      <c r="K12" s="668"/>
      <c r="L12" s="668"/>
      <c r="M12" s="679"/>
      <c r="N12" s="668"/>
      <c r="O12" s="668"/>
      <c r="P12" s="184" t="s">
        <v>11</v>
      </c>
      <c r="Q12" s="632" t="s">
        <v>418</v>
      </c>
      <c r="R12" s="184" t="s">
        <v>51</v>
      </c>
      <c r="S12" s="184" t="s">
        <v>52</v>
      </c>
      <c r="T12" s="184" t="s">
        <v>12</v>
      </c>
      <c r="U12" s="184" t="s">
        <v>13</v>
      </c>
      <c r="V12" s="266" t="s">
        <v>157</v>
      </c>
      <c r="W12" s="668"/>
      <c r="X12" s="668"/>
      <c r="Y12" s="668"/>
      <c r="Z12" s="176" t="s">
        <v>42</v>
      </c>
      <c r="AA12" s="176" t="s">
        <v>40</v>
      </c>
    </row>
    <row r="13" spans="1:27" ht="3" customHeight="1" thickBot="1" x14ac:dyDescent="0.25">
      <c r="B13" s="21"/>
      <c r="C13" s="21"/>
      <c r="D13" s="21"/>
      <c r="E13" s="10"/>
      <c r="F13" s="10"/>
      <c r="G13" s="10"/>
      <c r="H13" s="81"/>
      <c r="I13" s="81"/>
      <c r="J13" s="81"/>
      <c r="K13" s="81"/>
      <c r="L13" s="83"/>
      <c r="M13" s="83"/>
      <c r="N13" s="82"/>
      <c r="O13" s="21"/>
      <c r="P13" s="33"/>
      <c r="Q13" s="33"/>
      <c r="R13" s="11"/>
      <c r="S13" s="11"/>
      <c r="T13" s="11"/>
      <c r="U13" s="11"/>
      <c r="V13" s="11"/>
      <c r="W13" s="11"/>
      <c r="X13" s="11"/>
      <c r="Y13" s="11"/>
      <c r="Z13" s="11"/>
      <c r="AA13" s="11"/>
    </row>
    <row r="14" spans="1:27" ht="20.100000000000001" customHeight="1" x14ac:dyDescent="0.2">
      <c r="B14" s="84"/>
      <c r="C14" s="733" t="s">
        <v>38</v>
      </c>
      <c r="D14" s="733"/>
      <c r="E14" s="733"/>
      <c r="F14" s="733"/>
      <c r="G14" s="84"/>
      <c r="H14" s="107"/>
      <c r="I14" s="107"/>
      <c r="J14" s="107"/>
      <c r="K14" s="107"/>
      <c r="L14" s="108"/>
      <c r="M14" s="108"/>
      <c r="N14" s="109"/>
      <c r="O14" s="84"/>
      <c r="P14" s="79"/>
      <c r="Q14" s="79"/>
      <c r="R14" s="79"/>
      <c r="S14" s="79"/>
      <c r="T14" s="79"/>
      <c r="U14" s="79"/>
      <c r="V14" s="79"/>
      <c r="W14" s="79"/>
      <c r="X14" s="79"/>
      <c r="Y14" s="79"/>
      <c r="Z14" s="79"/>
      <c r="AA14" s="79"/>
    </row>
    <row r="15" spans="1:27" s="64" customFormat="1" ht="33" customHeight="1" x14ac:dyDescent="0.2">
      <c r="B15" s="284" t="s">
        <v>131</v>
      </c>
      <c r="C15" s="730" t="s">
        <v>93</v>
      </c>
      <c r="D15" s="731"/>
      <c r="E15" s="731"/>
      <c r="F15" s="732"/>
      <c r="G15" s="341" t="s">
        <v>19</v>
      </c>
      <c r="H15" s="284" t="s">
        <v>113</v>
      </c>
      <c r="I15" s="284" t="s">
        <v>108</v>
      </c>
      <c r="J15" s="284" t="s">
        <v>141</v>
      </c>
      <c r="K15" s="342" t="s">
        <v>128</v>
      </c>
      <c r="L15" s="305" t="s">
        <v>166</v>
      </c>
      <c r="M15" s="468" t="s">
        <v>291</v>
      </c>
      <c r="N15" s="289">
        <f t="shared" ref="N15:N22" si="0">P15</f>
        <v>580000</v>
      </c>
      <c r="O15" s="343">
        <v>0</v>
      </c>
      <c r="P15" s="344">
        <f t="shared" ref="P15:P22" si="1">Q15+R15+S15</f>
        <v>580000</v>
      </c>
      <c r="Q15" s="344">
        <v>580000</v>
      </c>
      <c r="R15" s="344">
        <v>0</v>
      </c>
      <c r="S15" s="344">
        <v>0</v>
      </c>
      <c r="T15" s="330" t="s">
        <v>14</v>
      </c>
      <c r="U15" s="201">
        <v>52</v>
      </c>
      <c r="V15" s="290">
        <v>1</v>
      </c>
      <c r="W15" s="201">
        <v>66</v>
      </c>
      <c r="X15" s="290" t="s">
        <v>62</v>
      </c>
      <c r="Y15" s="469" t="s">
        <v>264</v>
      </c>
      <c r="Z15" s="326"/>
      <c r="AA15" s="309" t="s">
        <v>43</v>
      </c>
    </row>
    <row r="16" spans="1:27" s="64" customFormat="1" ht="30" customHeight="1" x14ac:dyDescent="0.2">
      <c r="B16" s="284" t="s">
        <v>132</v>
      </c>
      <c r="C16" s="730" t="s">
        <v>93</v>
      </c>
      <c r="D16" s="731"/>
      <c r="E16" s="731"/>
      <c r="F16" s="732"/>
      <c r="G16" s="345" t="s">
        <v>19</v>
      </c>
      <c r="H16" s="284" t="s">
        <v>113</v>
      </c>
      <c r="I16" s="284" t="s">
        <v>108</v>
      </c>
      <c r="J16" s="284" t="s">
        <v>141</v>
      </c>
      <c r="K16" s="342" t="s">
        <v>128</v>
      </c>
      <c r="L16" s="305" t="s">
        <v>167</v>
      </c>
      <c r="M16" s="468" t="s">
        <v>292</v>
      </c>
      <c r="N16" s="289">
        <f t="shared" si="0"/>
        <v>580000</v>
      </c>
      <c r="O16" s="343">
        <v>0</v>
      </c>
      <c r="P16" s="344">
        <f t="shared" si="1"/>
        <v>580000</v>
      </c>
      <c r="Q16" s="344">
        <v>580000</v>
      </c>
      <c r="R16" s="344">
        <v>0</v>
      </c>
      <c r="S16" s="344">
        <v>0</v>
      </c>
      <c r="T16" s="330" t="s">
        <v>14</v>
      </c>
      <c r="U16" s="201">
        <v>52</v>
      </c>
      <c r="V16" s="290">
        <v>1</v>
      </c>
      <c r="W16" s="201">
        <v>72</v>
      </c>
      <c r="X16" s="290" t="s">
        <v>62</v>
      </c>
      <c r="Y16" s="469" t="s">
        <v>264</v>
      </c>
      <c r="Z16" s="326"/>
      <c r="AA16" s="309" t="s">
        <v>43</v>
      </c>
    </row>
    <row r="17" spans="2:27" s="64" customFormat="1" ht="30" customHeight="1" x14ac:dyDescent="0.2">
      <c r="B17" s="284" t="s">
        <v>133</v>
      </c>
      <c r="C17" s="730" t="s">
        <v>93</v>
      </c>
      <c r="D17" s="734"/>
      <c r="E17" s="734"/>
      <c r="F17" s="735"/>
      <c r="G17" s="346" t="s">
        <v>19</v>
      </c>
      <c r="H17" s="284" t="s">
        <v>113</v>
      </c>
      <c r="I17" s="284" t="s">
        <v>108</v>
      </c>
      <c r="J17" s="284" t="s">
        <v>141</v>
      </c>
      <c r="K17" s="284" t="s">
        <v>128</v>
      </c>
      <c r="L17" s="305" t="s">
        <v>168</v>
      </c>
      <c r="M17" s="468" t="s">
        <v>293</v>
      </c>
      <c r="N17" s="289">
        <f t="shared" si="0"/>
        <v>580000</v>
      </c>
      <c r="O17" s="343">
        <v>0</v>
      </c>
      <c r="P17" s="344">
        <f t="shared" si="1"/>
        <v>580000</v>
      </c>
      <c r="Q17" s="344">
        <v>580000</v>
      </c>
      <c r="R17" s="344">
        <v>0</v>
      </c>
      <c r="S17" s="344">
        <v>0</v>
      </c>
      <c r="T17" s="330" t="s">
        <v>14</v>
      </c>
      <c r="U17" s="201">
        <v>52</v>
      </c>
      <c r="V17" s="290">
        <v>1</v>
      </c>
      <c r="W17" s="201">
        <v>42</v>
      </c>
      <c r="X17" s="290" t="s">
        <v>62</v>
      </c>
      <c r="Y17" s="469" t="s">
        <v>262</v>
      </c>
      <c r="Z17" s="326"/>
      <c r="AA17" s="309" t="s">
        <v>43</v>
      </c>
    </row>
    <row r="18" spans="2:27" s="64" customFormat="1" ht="30" customHeight="1" x14ac:dyDescent="0.2">
      <c r="B18" s="347" t="s">
        <v>134</v>
      </c>
      <c r="C18" s="736" t="s">
        <v>93</v>
      </c>
      <c r="D18" s="737"/>
      <c r="E18" s="737"/>
      <c r="F18" s="738"/>
      <c r="G18" s="348" t="s">
        <v>19</v>
      </c>
      <c r="H18" s="347" t="s">
        <v>113</v>
      </c>
      <c r="I18" s="347" t="s">
        <v>108</v>
      </c>
      <c r="J18" s="284" t="s">
        <v>141</v>
      </c>
      <c r="K18" s="347" t="s">
        <v>128</v>
      </c>
      <c r="L18" s="349" t="s">
        <v>169</v>
      </c>
      <c r="M18" s="468" t="s">
        <v>294</v>
      </c>
      <c r="N18" s="289">
        <f t="shared" si="0"/>
        <v>580000</v>
      </c>
      <c r="O18" s="343">
        <v>0</v>
      </c>
      <c r="P18" s="344">
        <f t="shared" si="1"/>
        <v>580000</v>
      </c>
      <c r="Q18" s="344">
        <v>580000</v>
      </c>
      <c r="R18" s="350">
        <v>0</v>
      </c>
      <c r="S18" s="350">
        <v>0</v>
      </c>
      <c r="T18" s="351" t="s">
        <v>14</v>
      </c>
      <c r="U18" s="352">
        <v>52</v>
      </c>
      <c r="V18" s="290">
        <v>1</v>
      </c>
      <c r="W18" s="352">
        <v>92</v>
      </c>
      <c r="X18" s="353" t="s">
        <v>62</v>
      </c>
      <c r="Y18" s="469" t="s">
        <v>360</v>
      </c>
      <c r="Z18" s="354"/>
      <c r="AA18" s="355" t="s">
        <v>43</v>
      </c>
    </row>
    <row r="19" spans="2:27" s="64" customFormat="1" ht="30" customHeight="1" x14ac:dyDescent="0.2">
      <c r="B19" s="317" t="s">
        <v>135</v>
      </c>
      <c r="C19" s="739" t="s">
        <v>93</v>
      </c>
      <c r="D19" s="740"/>
      <c r="E19" s="740"/>
      <c r="F19" s="741"/>
      <c r="G19" s="356" t="s">
        <v>182</v>
      </c>
      <c r="H19" s="317" t="s">
        <v>113</v>
      </c>
      <c r="I19" s="317" t="s">
        <v>108</v>
      </c>
      <c r="J19" s="317" t="s">
        <v>141</v>
      </c>
      <c r="K19" s="317" t="s">
        <v>128</v>
      </c>
      <c r="L19" s="357" t="s">
        <v>252</v>
      </c>
      <c r="M19" s="468" t="s">
        <v>295</v>
      </c>
      <c r="N19" s="289">
        <f t="shared" si="0"/>
        <v>580000</v>
      </c>
      <c r="O19" s="343">
        <v>0</v>
      </c>
      <c r="P19" s="344">
        <f t="shared" si="1"/>
        <v>580000</v>
      </c>
      <c r="Q19" s="344">
        <v>580000</v>
      </c>
      <c r="R19" s="358">
        <v>0</v>
      </c>
      <c r="S19" s="358">
        <v>0</v>
      </c>
      <c r="T19" s="359" t="s">
        <v>14</v>
      </c>
      <c r="U19" s="360">
        <v>52</v>
      </c>
      <c r="V19" s="290">
        <v>1</v>
      </c>
      <c r="W19" s="360">
        <v>74</v>
      </c>
      <c r="X19" s="324" t="s">
        <v>62</v>
      </c>
      <c r="Y19" s="469" t="s">
        <v>360</v>
      </c>
      <c r="Z19" s="361"/>
      <c r="AA19" s="322" t="s">
        <v>43</v>
      </c>
    </row>
    <row r="20" spans="2:27" s="64" customFormat="1" ht="30" customHeight="1" x14ac:dyDescent="0.2">
      <c r="B20" s="317" t="s">
        <v>180</v>
      </c>
      <c r="C20" s="739" t="s">
        <v>93</v>
      </c>
      <c r="D20" s="740"/>
      <c r="E20" s="740"/>
      <c r="F20" s="741"/>
      <c r="G20" s="356" t="s">
        <v>193</v>
      </c>
      <c r="H20" s="317" t="s">
        <v>113</v>
      </c>
      <c r="I20" s="317" t="s">
        <v>108</v>
      </c>
      <c r="J20" s="317" t="s">
        <v>141</v>
      </c>
      <c r="K20" s="317" t="s">
        <v>128</v>
      </c>
      <c r="L20" s="357" t="s">
        <v>121</v>
      </c>
      <c r="M20" s="468" t="s">
        <v>296</v>
      </c>
      <c r="N20" s="289">
        <f t="shared" si="0"/>
        <v>300000</v>
      </c>
      <c r="O20" s="343">
        <v>0</v>
      </c>
      <c r="P20" s="344">
        <f t="shared" si="1"/>
        <v>300000</v>
      </c>
      <c r="Q20" s="344">
        <v>300000</v>
      </c>
      <c r="R20" s="358">
        <v>0</v>
      </c>
      <c r="S20" s="358">
        <v>0</v>
      </c>
      <c r="T20" s="359" t="s">
        <v>14</v>
      </c>
      <c r="U20" s="360">
        <v>52</v>
      </c>
      <c r="V20" s="324">
        <v>1</v>
      </c>
      <c r="W20" s="360">
        <v>195</v>
      </c>
      <c r="X20" s="324" t="s">
        <v>62</v>
      </c>
      <c r="Y20" s="324" t="s">
        <v>360</v>
      </c>
      <c r="Z20" s="361"/>
      <c r="AA20" s="322" t="s">
        <v>43</v>
      </c>
    </row>
    <row r="21" spans="2:27" s="64" customFormat="1" ht="30" customHeight="1" x14ac:dyDescent="0.2">
      <c r="B21" s="317" t="s">
        <v>334</v>
      </c>
      <c r="C21" s="739" t="s">
        <v>181</v>
      </c>
      <c r="D21" s="740"/>
      <c r="E21" s="740"/>
      <c r="F21" s="741"/>
      <c r="G21" s="356" t="s">
        <v>19</v>
      </c>
      <c r="H21" s="317" t="s">
        <v>113</v>
      </c>
      <c r="I21" s="317" t="s">
        <v>108</v>
      </c>
      <c r="J21" s="317" t="s">
        <v>141</v>
      </c>
      <c r="K21" s="317" t="s">
        <v>128</v>
      </c>
      <c r="L21" s="357" t="s">
        <v>183</v>
      </c>
      <c r="M21" s="468" t="s">
        <v>297</v>
      </c>
      <c r="N21" s="289">
        <f t="shared" si="0"/>
        <v>200000</v>
      </c>
      <c r="O21" s="343">
        <v>0</v>
      </c>
      <c r="P21" s="344">
        <f t="shared" si="1"/>
        <v>200000</v>
      </c>
      <c r="Q21" s="344">
        <v>200000</v>
      </c>
      <c r="R21" s="358">
        <v>0</v>
      </c>
      <c r="S21" s="358">
        <v>0</v>
      </c>
      <c r="T21" s="359" t="s">
        <v>14</v>
      </c>
      <c r="U21" s="360">
        <v>52</v>
      </c>
      <c r="V21" s="324">
        <v>1</v>
      </c>
      <c r="W21" s="360">
        <v>389</v>
      </c>
      <c r="X21" s="324" t="s">
        <v>62</v>
      </c>
      <c r="Y21" s="324" t="s">
        <v>360</v>
      </c>
      <c r="Z21" s="361" t="s">
        <v>43</v>
      </c>
      <c r="AA21" s="322"/>
    </row>
    <row r="22" spans="2:27" s="64" customFormat="1" ht="30" customHeight="1" thickBot="1" x14ac:dyDescent="0.25">
      <c r="B22" s="313" t="s">
        <v>335</v>
      </c>
      <c r="C22" s="727" t="s">
        <v>407</v>
      </c>
      <c r="D22" s="728"/>
      <c r="E22" s="728"/>
      <c r="F22" s="729"/>
      <c r="G22" s="362" t="s">
        <v>19</v>
      </c>
      <c r="H22" s="313" t="s">
        <v>113</v>
      </c>
      <c r="I22" s="313" t="s">
        <v>192</v>
      </c>
      <c r="J22" s="313" t="s">
        <v>141</v>
      </c>
      <c r="K22" s="313" t="s">
        <v>128</v>
      </c>
      <c r="L22" s="612" t="s">
        <v>406</v>
      </c>
      <c r="M22" s="635">
        <v>220020034</v>
      </c>
      <c r="N22" s="310">
        <f t="shared" si="0"/>
        <v>300000</v>
      </c>
      <c r="O22" s="363">
        <v>0</v>
      </c>
      <c r="P22" s="514">
        <f t="shared" si="1"/>
        <v>300000</v>
      </c>
      <c r="Q22" s="364">
        <v>300000</v>
      </c>
      <c r="R22" s="364">
        <v>0</v>
      </c>
      <c r="S22" s="364">
        <v>0</v>
      </c>
      <c r="T22" s="365" t="s">
        <v>192</v>
      </c>
      <c r="U22" s="366">
        <v>6</v>
      </c>
      <c r="V22" s="293">
        <v>1</v>
      </c>
      <c r="W22" s="366">
        <v>600</v>
      </c>
      <c r="X22" s="293" t="s">
        <v>62</v>
      </c>
      <c r="Y22" s="293" t="s">
        <v>262</v>
      </c>
      <c r="Z22" s="367" t="s">
        <v>43</v>
      </c>
      <c r="AA22" s="312"/>
    </row>
    <row r="23" spans="2:27" ht="13.5" thickBot="1" x14ac:dyDescent="0.25">
      <c r="B23" s="1"/>
      <c r="C23" s="1"/>
      <c r="D23" s="1"/>
      <c r="E23" s="1"/>
      <c r="F23" s="1"/>
      <c r="G23" s="1"/>
      <c r="H23" s="1"/>
      <c r="I23" s="1"/>
      <c r="J23" s="1"/>
      <c r="K23" s="1"/>
      <c r="L23" s="19" t="s">
        <v>11</v>
      </c>
      <c r="M23" s="16"/>
      <c r="N23" s="17">
        <f>SUM(N15:N22)</f>
        <v>3700000</v>
      </c>
      <c r="O23" s="27"/>
      <c r="P23" s="17">
        <f>SUM(P15:P22)</f>
        <v>3700000</v>
      </c>
      <c r="Q23" s="18">
        <f>SUM(Q15:Q22)</f>
        <v>3700000</v>
      </c>
      <c r="R23" s="18">
        <f>SUM(R15:R22)</f>
        <v>0</v>
      </c>
      <c r="S23" s="18">
        <f>SUM(S15:S22)</f>
        <v>0</v>
      </c>
      <c r="T23" s="1"/>
      <c r="U23" s="1"/>
      <c r="V23" s="13"/>
      <c r="W23" s="13"/>
      <c r="X23" s="13"/>
      <c r="Y23" s="13"/>
      <c r="Z23" s="13"/>
      <c r="AA23" s="13"/>
    </row>
    <row r="24" spans="2:27" x14ac:dyDescent="0.2">
      <c r="B24" s="1"/>
      <c r="C24" s="1"/>
      <c r="D24" s="1"/>
      <c r="E24" s="1"/>
      <c r="F24" s="1"/>
      <c r="G24" s="1"/>
      <c r="H24" s="1"/>
      <c r="I24" s="1"/>
      <c r="J24" s="1"/>
      <c r="K24" s="1"/>
      <c r="L24" s="1"/>
      <c r="M24" s="1"/>
      <c r="N24" s="1"/>
      <c r="S24" s="1"/>
      <c r="T24" s="1"/>
      <c r="U24" s="1"/>
      <c r="V24" s="13"/>
      <c r="W24" s="13"/>
      <c r="X24" s="13"/>
      <c r="Y24" s="13"/>
      <c r="Z24" s="13"/>
      <c r="AA24" s="13"/>
    </row>
    <row r="25" spans="2:27" x14ac:dyDescent="0.2">
      <c r="B25" s="1"/>
      <c r="C25" s="1"/>
      <c r="D25" s="1"/>
      <c r="E25" s="1"/>
      <c r="F25" s="1"/>
      <c r="G25" s="1"/>
      <c r="H25" s="1"/>
      <c r="I25" s="1"/>
      <c r="J25" s="1"/>
      <c r="K25" s="1"/>
      <c r="L25" s="1"/>
      <c r="M25" s="1"/>
      <c r="N25" s="1"/>
      <c r="Q25" s="78"/>
      <c r="S25" s="1"/>
      <c r="T25" s="1"/>
      <c r="U25" s="1"/>
      <c r="V25" s="13"/>
      <c r="W25" s="13"/>
      <c r="X25" s="13"/>
      <c r="Y25" s="13"/>
      <c r="Z25" s="13"/>
      <c r="AA25" s="13"/>
    </row>
    <row r="26" spans="2:27" x14ac:dyDescent="0.2">
      <c r="B26" s="1"/>
      <c r="C26" s="1"/>
      <c r="D26" s="1"/>
      <c r="E26" s="1"/>
      <c r="F26" s="1"/>
      <c r="G26" s="1"/>
      <c r="H26" s="1"/>
      <c r="I26" s="1"/>
      <c r="J26" s="1"/>
      <c r="K26" s="1"/>
      <c r="L26" s="1"/>
      <c r="M26" s="1"/>
      <c r="N26" s="1"/>
      <c r="S26" s="1"/>
      <c r="T26" s="1"/>
      <c r="U26" s="1"/>
      <c r="V26" s="13"/>
      <c r="W26" s="13"/>
      <c r="X26" s="13"/>
      <c r="Y26" s="13"/>
      <c r="Z26" s="13"/>
      <c r="AA26" s="13"/>
    </row>
    <row r="27" spans="2:27" x14ac:dyDescent="0.2">
      <c r="B27" s="1"/>
      <c r="C27" s="1"/>
      <c r="D27" s="1"/>
      <c r="E27" s="1"/>
      <c r="F27" s="1"/>
      <c r="G27" s="1"/>
      <c r="H27" s="1"/>
      <c r="I27" s="1"/>
      <c r="J27" s="1"/>
      <c r="K27" s="1"/>
      <c r="L27" s="1"/>
      <c r="M27" s="1"/>
      <c r="N27" s="1"/>
      <c r="S27" s="1"/>
      <c r="T27" s="1"/>
      <c r="U27" s="1"/>
      <c r="V27" s="13"/>
      <c r="W27" s="13"/>
      <c r="X27" s="13"/>
      <c r="Y27" s="13"/>
      <c r="Z27" s="13"/>
      <c r="AA27" s="13"/>
    </row>
    <row r="28" spans="2:27" x14ac:dyDescent="0.2">
      <c r="C28" s="149"/>
      <c r="D28" s="149"/>
      <c r="E28" s="149"/>
      <c r="F28" s="149"/>
      <c r="V28" s="142"/>
      <c r="W28" s="142"/>
      <c r="X28" s="142"/>
      <c r="Y28" s="142"/>
      <c r="Z28" s="142"/>
      <c r="AA28" s="142"/>
    </row>
    <row r="29" spans="2:27" x14ac:dyDescent="0.2">
      <c r="Q29" s="154"/>
      <c r="R29" s="154"/>
      <c r="V29" s="666" t="s">
        <v>55</v>
      </c>
      <c r="W29" s="666"/>
      <c r="X29" s="666"/>
      <c r="Y29" s="666"/>
      <c r="Z29" s="666"/>
      <c r="AA29" s="666"/>
    </row>
    <row r="30" spans="2:27" ht="18" customHeight="1" x14ac:dyDescent="0.2">
      <c r="Q30" s="78"/>
      <c r="R30" s="78"/>
      <c r="V30" s="667" t="s">
        <v>17</v>
      </c>
      <c r="W30" s="667"/>
      <c r="X30" s="667"/>
      <c r="Y30" s="667"/>
      <c r="Z30" s="667"/>
      <c r="AA30" s="667"/>
    </row>
    <row r="31" spans="2:27" x14ac:dyDescent="0.2">
      <c r="I31" s="59"/>
      <c r="Q31" s="60"/>
    </row>
    <row r="38" spans="17:17" x14ac:dyDescent="0.2">
      <c r="Q38" s="62" t="s">
        <v>432</v>
      </c>
    </row>
    <row r="39" spans="17:17" x14ac:dyDescent="0.2">
      <c r="Q39" s="62" t="s">
        <v>433</v>
      </c>
    </row>
    <row r="40" spans="17:17" x14ac:dyDescent="0.2">
      <c r="Q40" s="62" t="s">
        <v>406</v>
      </c>
    </row>
  </sheetData>
  <mergeCells count="35">
    <mergeCell ref="C22:F22"/>
    <mergeCell ref="C15:F15"/>
    <mergeCell ref="C16:F16"/>
    <mergeCell ref="C14:F14"/>
    <mergeCell ref="P11:S11"/>
    <mergeCell ref="K11:K12"/>
    <mergeCell ref="C17:F17"/>
    <mergeCell ref="C18:F18"/>
    <mergeCell ref="C20:F20"/>
    <mergeCell ref="C19:F19"/>
    <mergeCell ref="C21:F21"/>
    <mergeCell ref="B11:B12"/>
    <mergeCell ref="C11:F12"/>
    <mergeCell ref="L11:L12"/>
    <mergeCell ref="O11:O12"/>
    <mergeCell ref="X11:X12"/>
    <mergeCell ref="T11:V11"/>
    <mergeCell ref="G11:G12"/>
    <mergeCell ref="J11:J12"/>
    <mergeCell ref="H11:H12"/>
    <mergeCell ref="I11:I12"/>
    <mergeCell ref="M11:M12"/>
    <mergeCell ref="V30:AA30"/>
    <mergeCell ref="V29:AA29"/>
    <mergeCell ref="N11:N12"/>
    <mergeCell ref="Y11:Y12"/>
    <mergeCell ref="W11:W12"/>
    <mergeCell ref="Z11:AA11"/>
    <mergeCell ref="L3:Q3"/>
    <mergeCell ref="T6:W6"/>
    <mergeCell ref="L7:Q7"/>
    <mergeCell ref="L8:Q8"/>
    <mergeCell ref="L9:R9"/>
    <mergeCell ref="L4:Q4"/>
    <mergeCell ref="L5:R6"/>
  </mergeCells>
  <phoneticPr fontId="0" type="noConversion"/>
  <printOptions horizontalCentered="1"/>
  <pageMargins left="0" right="0" top="0" bottom="0" header="0.19685039370078741" footer="0"/>
  <pageSetup paperSize="5" scale="65" orientation="landscape"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view="pageBreakPreview" topLeftCell="A4" zoomScaleNormal="115" zoomScaleSheetLayoutView="100" workbookViewId="0">
      <selection activeCell="S5" sqref="S5"/>
    </sheetView>
  </sheetViews>
  <sheetFormatPr baseColWidth="10" defaultRowHeight="12.75" x14ac:dyDescent="0.2"/>
  <cols>
    <col min="1" max="1" width="2" style="62" customWidth="1"/>
    <col min="2" max="2" width="10.28515625" style="62" customWidth="1"/>
    <col min="3" max="4" width="10.7109375" style="62" customWidth="1"/>
    <col min="5" max="5" width="8.85546875" style="62" customWidth="1"/>
    <col min="6" max="6" width="6.140625" style="62" customWidth="1"/>
    <col min="7" max="7" width="7.140625" style="62" customWidth="1"/>
    <col min="8" max="8" width="5.7109375" style="62" customWidth="1"/>
    <col min="9" max="9" width="8.42578125" style="62" customWidth="1"/>
    <col min="10" max="10" width="7.42578125" style="62" customWidth="1"/>
    <col min="11" max="11" width="15.85546875" style="62" customWidth="1"/>
    <col min="12" max="12" width="17.28515625" style="62" customWidth="1"/>
    <col min="13" max="13" width="10.85546875" style="62" customWidth="1"/>
    <col min="14" max="14" width="12.28515625" style="62" customWidth="1"/>
    <col min="15" max="15" width="7.42578125" style="62" customWidth="1"/>
    <col min="16" max="16" width="12.28515625" style="62" customWidth="1"/>
    <col min="17" max="17" width="12" style="62" customWidth="1"/>
    <col min="18" max="18" width="12.28515625" style="62" customWidth="1"/>
    <col min="19" max="19" width="12.140625" style="62" customWidth="1"/>
    <col min="20" max="20" width="8.5703125" style="62" customWidth="1"/>
    <col min="21" max="21" width="8.28515625" style="62" customWidth="1"/>
    <col min="22" max="22" width="9.42578125" style="62" customWidth="1"/>
    <col min="23" max="23" width="9.28515625" style="62" customWidth="1"/>
    <col min="24" max="24" width="10.42578125" style="62" customWidth="1"/>
    <col min="25" max="25" width="6.5703125" style="62" customWidth="1"/>
    <col min="26" max="26" width="6.140625" style="62" customWidth="1"/>
    <col min="27" max="27" width="5.42578125" style="62" customWidth="1"/>
    <col min="28" max="28" width="2.5703125" style="62" hidden="1" customWidth="1"/>
    <col min="29" max="16384" width="11.42578125" style="62"/>
  </cols>
  <sheetData>
    <row r="1" spans="1:27" ht="13.5" thickBot="1" x14ac:dyDescent="0.25"/>
    <row r="2" spans="1:27" x14ac:dyDescent="0.2">
      <c r="B2" s="135"/>
      <c r="C2" s="136"/>
      <c r="D2" s="136"/>
      <c r="E2" s="136"/>
      <c r="F2" s="136"/>
      <c r="G2" s="136"/>
      <c r="H2" s="136"/>
      <c r="I2" s="136"/>
      <c r="J2" s="136"/>
      <c r="K2" s="136"/>
      <c r="L2" s="136"/>
      <c r="M2" s="136"/>
      <c r="N2" s="136"/>
      <c r="O2" s="136"/>
      <c r="P2" s="136"/>
      <c r="Q2" s="136"/>
      <c r="R2" s="136"/>
      <c r="S2" s="136"/>
      <c r="T2" s="136"/>
      <c r="U2" s="136"/>
      <c r="V2" s="136"/>
      <c r="W2" s="136"/>
      <c r="X2" s="136"/>
      <c r="Y2" s="136"/>
      <c r="Z2" s="136"/>
      <c r="AA2" s="137"/>
    </row>
    <row r="3" spans="1:27" ht="15.75" x14ac:dyDescent="0.25">
      <c r="A3" s="139"/>
      <c r="C3" s="179"/>
      <c r="D3" s="182" t="s">
        <v>90</v>
      </c>
      <c r="F3" s="22"/>
      <c r="G3" s="67"/>
      <c r="H3" s="179"/>
      <c r="I3" s="179"/>
      <c r="J3" s="179"/>
      <c r="K3" s="179"/>
      <c r="L3" s="669" t="s">
        <v>24</v>
      </c>
      <c r="M3" s="669"/>
      <c r="N3" s="669"/>
      <c r="O3" s="669"/>
      <c r="P3" s="669"/>
      <c r="Q3" s="669"/>
      <c r="R3" s="179"/>
      <c r="S3" s="179"/>
      <c r="T3" s="170" t="s">
        <v>57</v>
      </c>
      <c r="U3" s="22" t="s">
        <v>120</v>
      </c>
      <c r="V3" s="179"/>
      <c r="W3" s="179"/>
      <c r="X3" s="179"/>
      <c r="Y3" s="179"/>
      <c r="Z3" s="179"/>
      <c r="AA3" s="180"/>
    </row>
    <row r="4" spans="1:27" ht="15.75" x14ac:dyDescent="0.25">
      <c r="A4" s="139"/>
      <c r="C4" s="179"/>
      <c r="D4" s="172" t="s">
        <v>56</v>
      </c>
      <c r="E4" s="22"/>
      <c r="F4" s="22"/>
      <c r="G4" s="30"/>
      <c r="H4" s="179"/>
      <c r="I4" s="179"/>
      <c r="J4" s="179"/>
      <c r="K4" s="179"/>
      <c r="L4" s="669" t="s">
        <v>25</v>
      </c>
      <c r="M4" s="669"/>
      <c r="N4" s="669"/>
      <c r="O4" s="669"/>
      <c r="P4" s="669"/>
      <c r="Q4" s="669"/>
      <c r="R4" s="179"/>
      <c r="S4" s="179"/>
      <c r="T4" s="179"/>
      <c r="U4" s="179"/>
      <c r="V4" s="179"/>
      <c r="W4" s="179"/>
      <c r="X4" s="179"/>
      <c r="Y4" s="179"/>
      <c r="Z4" s="179"/>
      <c r="AA4" s="180"/>
    </row>
    <row r="5" spans="1:27" ht="12.75" customHeight="1" x14ac:dyDescent="0.2">
      <c r="A5" s="139"/>
      <c r="C5" s="140"/>
      <c r="D5" s="172" t="s">
        <v>65</v>
      </c>
      <c r="E5" s="22"/>
      <c r="F5" s="172"/>
      <c r="G5" s="172"/>
      <c r="H5" s="140"/>
      <c r="I5" s="140"/>
      <c r="J5" s="140"/>
      <c r="K5" s="140"/>
      <c r="L5" s="677" t="s">
        <v>89</v>
      </c>
      <c r="M5" s="677"/>
      <c r="N5" s="677"/>
      <c r="O5" s="677"/>
      <c r="P5" s="677"/>
      <c r="Q5" s="677"/>
      <c r="R5" s="269"/>
      <c r="S5" s="140"/>
      <c r="T5" s="140"/>
      <c r="U5" s="140"/>
      <c r="V5" s="140"/>
      <c r="W5" s="140"/>
      <c r="X5" s="140"/>
      <c r="Y5" s="140"/>
      <c r="Z5" s="140"/>
      <c r="AA5" s="181"/>
    </row>
    <row r="6" spans="1:27" x14ac:dyDescent="0.2">
      <c r="B6" s="23"/>
      <c r="D6" s="172" t="s">
        <v>64</v>
      </c>
      <c r="E6" s="268" t="str">
        <f>'AGUA POTABLE 1'!E6</f>
        <v>22  DE MARZO  DE 2015</v>
      </c>
      <c r="F6" s="22"/>
      <c r="G6" s="67"/>
      <c r="H6" s="67"/>
      <c r="I6" s="67"/>
      <c r="J6" s="67"/>
      <c r="K6" s="67"/>
      <c r="L6" s="677"/>
      <c r="M6" s="677"/>
      <c r="N6" s="677"/>
      <c r="O6" s="677"/>
      <c r="P6" s="677"/>
      <c r="Q6" s="677"/>
      <c r="R6" s="269"/>
      <c r="S6" s="34"/>
      <c r="T6" s="670" t="s">
        <v>39</v>
      </c>
      <c r="U6" s="670"/>
      <c r="V6" s="670"/>
      <c r="W6" s="670"/>
      <c r="X6" s="67"/>
      <c r="Y6" s="67"/>
      <c r="Z6" s="67"/>
      <c r="AA6" s="139"/>
    </row>
    <row r="7" spans="1:27" x14ac:dyDescent="0.2">
      <c r="B7" s="23"/>
      <c r="D7" s="172" t="s">
        <v>71</v>
      </c>
      <c r="F7" s="22"/>
      <c r="G7" s="67"/>
      <c r="H7" s="30"/>
      <c r="I7" s="30"/>
      <c r="J7" s="30"/>
      <c r="K7" s="30"/>
      <c r="L7" s="676" t="s">
        <v>63</v>
      </c>
      <c r="M7" s="676"/>
      <c r="N7" s="676"/>
      <c r="O7" s="676"/>
      <c r="P7" s="676"/>
      <c r="Q7" s="676"/>
      <c r="R7" s="30"/>
      <c r="S7" s="30"/>
      <c r="T7" s="36" t="s">
        <v>44</v>
      </c>
      <c r="U7" s="35" t="s">
        <v>45</v>
      </c>
      <c r="W7" s="67"/>
      <c r="X7" s="67"/>
      <c r="Y7" s="67"/>
      <c r="Z7" s="67"/>
      <c r="AA7" s="139"/>
    </row>
    <row r="8" spans="1:27" x14ac:dyDescent="0.2">
      <c r="B8" s="23"/>
      <c r="D8" s="172" t="s">
        <v>72</v>
      </c>
      <c r="E8" s="22"/>
      <c r="F8" s="22"/>
      <c r="G8" s="67"/>
      <c r="H8" s="140"/>
      <c r="I8" s="140"/>
      <c r="J8" s="140"/>
      <c r="K8" s="140"/>
      <c r="L8" s="674" t="s">
        <v>156</v>
      </c>
      <c r="M8" s="674"/>
      <c r="N8" s="674"/>
      <c r="O8" s="674"/>
      <c r="P8" s="674"/>
      <c r="Q8" s="674"/>
      <c r="S8" s="34"/>
      <c r="T8" s="36" t="s">
        <v>41</v>
      </c>
      <c r="U8" s="35" t="s">
        <v>46</v>
      </c>
      <c r="W8" s="34"/>
      <c r="X8" s="34"/>
      <c r="Y8" s="67"/>
      <c r="Z8" s="67"/>
      <c r="AA8" s="139"/>
    </row>
    <row r="9" spans="1:27" ht="13.5" thickBot="1" x14ac:dyDescent="0.25">
      <c r="B9" s="23"/>
      <c r="H9" s="67"/>
      <c r="I9" s="67"/>
      <c r="J9" s="67"/>
      <c r="K9" s="67"/>
      <c r="L9" s="675" t="s">
        <v>23</v>
      </c>
      <c r="M9" s="675"/>
      <c r="N9" s="675"/>
      <c r="O9" s="675"/>
      <c r="P9" s="675"/>
      <c r="Q9" s="675"/>
      <c r="R9" s="271"/>
      <c r="S9" s="67"/>
      <c r="T9" s="67"/>
      <c r="U9" s="67"/>
      <c r="V9" s="67"/>
      <c r="W9" s="36"/>
      <c r="X9" s="36" t="s">
        <v>26</v>
      </c>
      <c r="Y9" s="171">
        <v>6</v>
      </c>
      <c r="Z9" s="171" t="s">
        <v>27</v>
      </c>
      <c r="AA9" s="183">
        <f>'AGUA POTABLE 1'!$AA$9</f>
        <v>13</v>
      </c>
    </row>
    <row r="10" spans="1:27" ht="3.75" customHeight="1" thickBot="1" x14ac:dyDescent="0.25">
      <c r="B10" s="136"/>
      <c r="C10" s="136"/>
      <c r="D10" s="136"/>
      <c r="E10" s="136"/>
      <c r="F10" s="136"/>
      <c r="G10" s="136"/>
      <c r="H10" s="136"/>
      <c r="I10" s="136"/>
      <c r="J10" s="136"/>
      <c r="K10" s="136"/>
      <c r="L10" s="136"/>
      <c r="M10" s="136"/>
      <c r="N10" s="136"/>
      <c r="O10" s="136"/>
      <c r="P10" s="136"/>
      <c r="Q10" s="136"/>
      <c r="R10" s="136"/>
      <c r="S10" s="136"/>
      <c r="T10" s="136"/>
      <c r="U10" s="136"/>
      <c r="V10" s="136"/>
      <c r="W10" s="177"/>
      <c r="X10" s="177"/>
      <c r="Y10" s="177"/>
      <c r="Z10" s="177"/>
      <c r="AA10" s="177"/>
    </row>
    <row r="11" spans="1:27" s="7" customFormat="1" ht="31.5" customHeight="1" thickBot="1" x14ac:dyDescent="0.25">
      <c r="A11" s="66"/>
      <c r="B11" s="668" t="s">
        <v>142</v>
      </c>
      <c r="C11" s="668" t="s">
        <v>0</v>
      </c>
      <c r="D11" s="668"/>
      <c r="E11" s="668"/>
      <c r="F11" s="668"/>
      <c r="G11" s="668" t="s">
        <v>1</v>
      </c>
      <c r="H11" s="668" t="s">
        <v>2</v>
      </c>
      <c r="I11" s="668" t="s">
        <v>3</v>
      </c>
      <c r="J11" s="668" t="s">
        <v>37</v>
      </c>
      <c r="K11" s="668" t="s">
        <v>143</v>
      </c>
      <c r="L11" s="668" t="s">
        <v>4</v>
      </c>
      <c r="M11" s="678" t="s">
        <v>144</v>
      </c>
      <c r="N11" s="668" t="s">
        <v>5</v>
      </c>
      <c r="O11" s="668" t="s">
        <v>20</v>
      </c>
      <c r="P11" s="668" t="s">
        <v>6</v>
      </c>
      <c r="Q11" s="668"/>
      <c r="R11" s="668"/>
      <c r="S11" s="668"/>
      <c r="T11" s="668" t="s">
        <v>7</v>
      </c>
      <c r="U11" s="668"/>
      <c r="V11" s="668"/>
      <c r="W11" s="668" t="s">
        <v>8</v>
      </c>
      <c r="X11" s="668" t="s">
        <v>35</v>
      </c>
      <c r="Y11" s="668" t="s">
        <v>257</v>
      </c>
      <c r="Z11" s="668" t="s">
        <v>50</v>
      </c>
      <c r="AA11" s="668"/>
    </row>
    <row r="12" spans="1:27" s="7" customFormat="1" ht="31.5" customHeight="1" thickBot="1" x14ac:dyDescent="0.25">
      <c r="B12" s="668"/>
      <c r="C12" s="668"/>
      <c r="D12" s="668"/>
      <c r="E12" s="668"/>
      <c r="F12" s="668"/>
      <c r="G12" s="668"/>
      <c r="H12" s="668"/>
      <c r="I12" s="668"/>
      <c r="J12" s="668"/>
      <c r="K12" s="668"/>
      <c r="L12" s="668"/>
      <c r="M12" s="679"/>
      <c r="N12" s="668"/>
      <c r="O12" s="668"/>
      <c r="P12" s="184" t="s">
        <v>11</v>
      </c>
      <c r="Q12" s="632" t="s">
        <v>418</v>
      </c>
      <c r="R12" s="184" t="s">
        <v>61</v>
      </c>
      <c r="S12" s="205" t="s">
        <v>60</v>
      </c>
      <c r="T12" s="184" t="s">
        <v>12</v>
      </c>
      <c r="U12" s="184" t="s">
        <v>13</v>
      </c>
      <c r="V12" s="266" t="s">
        <v>157</v>
      </c>
      <c r="W12" s="668"/>
      <c r="X12" s="668"/>
      <c r="Y12" s="668"/>
      <c r="Z12" s="176" t="s">
        <v>42</v>
      </c>
      <c r="AA12" s="176" t="s">
        <v>40</v>
      </c>
    </row>
    <row r="13" spans="1:27" s="67" customFormat="1" ht="4.5" customHeight="1" thickBot="1" x14ac:dyDescent="0.25">
      <c r="B13" s="10"/>
      <c r="C13" s="10"/>
      <c r="D13" s="10"/>
      <c r="E13" s="10"/>
      <c r="F13" s="10"/>
      <c r="G13" s="10"/>
      <c r="H13" s="133"/>
      <c r="I13" s="133"/>
      <c r="J13" s="133"/>
      <c r="K13" s="133"/>
      <c r="L13" s="134"/>
      <c r="M13" s="134"/>
      <c r="N13" s="99"/>
      <c r="O13" s="10"/>
      <c r="P13" s="11"/>
      <c r="Q13" s="11"/>
      <c r="R13" s="11"/>
      <c r="S13" s="11"/>
      <c r="T13" s="11"/>
      <c r="U13" s="11"/>
      <c r="V13" s="11"/>
      <c r="W13" s="11"/>
      <c r="X13" s="11"/>
      <c r="Y13" s="11"/>
      <c r="Z13" s="11"/>
      <c r="AA13" s="11"/>
    </row>
    <row r="14" spans="1:27" ht="20.100000000000001" customHeight="1" x14ac:dyDescent="0.2">
      <c r="B14" s="46"/>
      <c r="C14" s="745" t="s">
        <v>29</v>
      </c>
      <c r="D14" s="746"/>
      <c r="E14" s="746"/>
      <c r="F14" s="747"/>
      <c r="G14" s="46"/>
      <c r="H14" s="47"/>
      <c r="I14" s="47"/>
      <c r="J14" s="47"/>
      <c r="K14" s="47"/>
      <c r="L14" s="48"/>
      <c r="M14" s="48"/>
      <c r="N14" s="49"/>
      <c r="O14" s="50"/>
      <c r="P14" s="51"/>
      <c r="Q14" s="51"/>
      <c r="R14" s="51"/>
      <c r="S14" s="52"/>
      <c r="T14" s="46"/>
      <c r="U14" s="53"/>
      <c r="V14" s="54"/>
      <c r="W14" s="55"/>
      <c r="X14" s="54"/>
      <c r="Y14" s="56"/>
      <c r="Z14" s="56"/>
      <c r="AA14" s="57"/>
    </row>
    <row r="15" spans="1:27" ht="37.5" customHeight="1" x14ac:dyDescent="0.2">
      <c r="B15" s="470" t="s">
        <v>336</v>
      </c>
      <c r="C15" s="742" t="s">
        <v>404</v>
      </c>
      <c r="D15" s="743"/>
      <c r="E15" s="743"/>
      <c r="F15" s="744"/>
      <c r="G15" s="471" t="s">
        <v>19</v>
      </c>
      <c r="H15" s="472" t="s">
        <v>104</v>
      </c>
      <c r="I15" s="472" t="s">
        <v>106</v>
      </c>
      <c r="J15" s="472" t="s">
        <v>149</v>
      </c>
      <c r="K15" s="473" t="s">
        <v>122</v>
      </c>
      <c r="L15" s="474" t="s">
        <v>88</v>
      </c>
      <c r="M15" s="471" t="s">
        <v>261</v>
      </c>
      <c r="N15" s="475">
        <f t="shared" ref="N15:N16" si="0">P15</f>
        <v>2400000</v>
      </c>
      <c r="O15" s="476">
        <v>0</v>
      </c>
      <c r="P15" s="477">
        <f t="shared" ref="P15:P19" si="1">Q15+R15+S15</f>
        <v>2400000</v>
      </c>
      <c r="Q15" s="477">
        <v>2400000</v>
      </c>
      <c r="R15" s="477">
        <v>0</v>
      </c>
      <c r="S15" s="477">
        <v>0</v>
      </c>
      <c r="T15" s="309" t="s">
        <v>14</v>
      </c>
      <c r="U15" s="654">
        <v>99.02</v>
      </c>
      <c r="V15" s="478">
        <v>1</v>
      </c>
      <c r="W15" s="58">
        <v>331</v>
      </c>
      <c r="X15" s="478" t="s">
        <v>48</v>
      </c>
      <c r="Y15" s="478" t="s">
        <v>145</v>
      </c>
      <c r="Z15" s="479"/>
      <c r="AA15" s="471" t="s">
        <v>43</v>
      </c>
    </row>
    <row r="16" spans="1:27" ht="27" customHeight="1" x14ac:dyDescent="0.2">
      <c r="B16" s="480" t="s">
        <v>337</v>
      </c>
      <c r="C16" s="748" t="s">
        <v>403</v>
      </c>
      <c r="D16" s="749"/>
      <c r="E16" s="749"/>
      <c r="F16" s="750"/>
      <c r="G16" s="480" t="s">
        <v>19</v>
      </c>
      <c r="H16" s="472" t="s">
        <v>104</v>
      </c>
      <c r="I16" s="481" t="s">
        <v>106</v>
      </c>
      <c r="J16" s="472" t="s">
        <v>149</v>
      </c>
      <c r="K16" s="481" t="s">
        <v>123</v>
      </c>
      <c r="L16" s="482" t="s">
        <v>238</v>
      </c>
      <c r="M16" s="471" t="s">
        <v>298</v>
      </c>
      <c r="N16" s="475">
        <f t="shared" si="0"/>
        <v>770000</v>
      </c>
      <c r="O16" s="483">
        <v>0</v>
      </c>
      <c r="P16" s="477">
        <f t="shared" si="1"/>
        <v>770000</v>
      </c>
      <c r="Q16" s="484">
        <v>770000</v>
      </c>
      <c r="R16" s="484">
        <v>0</v>
      </c>
      <c r="S16" s="484">
        <v>0</v>
      </c>
      <c r="T16" s="309" t="s">
        <v>14</v>
      </c>
      <c r="U16" s="653">
        <v>50.12</v>
      </c>
      <c r="V16" s="485">
        <v>1</v>
      </c>
      <c r="W16" s="204">
        <v>228</v>
      </c>
      <c r="X16" s="485" t="s">
        <v>48</v>
      </c>
      <c r="Y16" s="478" t="s">
        <v>263</v>
      </c>
      <c r="Z16" s="486"/>
      <c r="AA16" s="480" t="s">
        <v>43</v>
      </c>
    </row>
    <row r="17" spans="2:27" s="155" customFormat="1" ht="30" customHeight="1" x14ac:dyDescent="0.2">
      <c r="B17" s="471" t="s">
        <v>338</v>
      </c>
      <c r="C17" s="742" t="s">
        <v>239</v>
      </c>
      <c r="D17" s="743"/>
      <c r="E17" s="743"/>
      <c r="F17" s="744"/>
      <c r="G17" s="471" t="s">
        <v>19</v>
      </c>
      <c r="H17" s="472" t="s">
        <v>104</v>
      </c>
      <c r="I17" s="472" t="s">
        <v>106</v>
      </c>
      <c r="J17" s="472" t="s">
        <v>149</v>
      </c>
      <c r="K17" s="473" t="s">
        <v>124</v>
      </c>
      <c r="L17" s="474" t="s">
        <v>169</v>
      </c>
      <c r="M17" s="471">
        <v>220020167</v>
      </c>
      <c r="N17" s="475" t="s">
        <v>34</v>
      </c>
      <c r="O17" s="487">
        <v>0</v>
      </c>
      <c r="P17" s="477">
        <f t="shared" si="1"/>
        <v>600000</v>
      </c>
      <c r="Q17" s="477">
        <v>600000</v>
      </c>
      <c r="R17" s="477">
        <v>0</v>
      </c>
      <c r="S17" s="477">
        <v>0</v>
      </c>
      <c r="T17" s="309" t="s">
        <v>14</v>
      </c>
      <c r="U17" s="655">
        <v>31.67</v>
      </c>
      <c r="V17" s="478">
        <v>1</v>
      </c>
      <c r="W17" s="58">
        <v>92</v>
      </c>
      <c r="X17" s="478" t="s">
        <v>48</v>
      </c>
      <c r="Y17" s="478" t="s">
        <v>263</v>
      </c>
      <c r="Z17" s="488"/>
      <c r="AA17" s="489" t="s">
        <v>43</v>
      </c>
    </row>
    <row r="18" spans="2:27" s="155" customFormat="1" ht="30" customHeight="1" x14ac:dyDescent="0.2">
      <c r="B18" s="471" t="s">
        <v>339</v>
      </c>
      <c r="C18" s="742" t="s">
        <v>240</v>
      </c>
      <c r="D18" s="743"/>
      <c r="E18" s="743"/>
      <c r="F18" s="744"/>
      <c r="G18" s="471" t="s">
        <v>19</v>
      </c>
      <c r="H18" s="472" t="s">
        <v>104</v>
      </c>
      <c r="I18" s="472" t="s">
        <v>106</v>
      </c>
      <c r="J18" s="472" t="s">
        <v>149</v>
      </c>
      <c r="K18" s="473" t="s">
        <v>124</v>
      </c>
      <c r="L18" s="474" t="s">
        <v>241</v>
      </c>
      <c r="M18" s="471" t="s">
        <v>299</v>
      </c>
      <c r="N18" s="475">
        <f t="shared" ref="N18:N19" si="2">P18</f>
        <v>600000</v>
      </c>
      <c r="O18" s="487">
        <v>0</v>
      </c>
      <c r="P18" s="477">
        <f t="shared" si="1"/>
        <v>600000</v>
      </c>
      <c r="Q18" s="477">
        <v>600000</v>
      </c>
      <c r="R18" s="477">
        <v>0</v>
      </c>
      <c r="S18" s="477">
        <v>0</v>
      </c>
      <c r="T18" s="309" t="s">
        <v>14</v>
      </c>
      <c r="U18" s="655">
        <v>31.67</v>
      </c>
      <c r="V18" s="478">
        <v>1</v>
      </c>
      <c r="W18" s="58">
        <v>565</v>
      </c>
      <c r="X18" s="478" t="s">
        <v>48</v>
      </c>
      <c r="Y18" s="478" t="s">
        <v>263</v>
      </c>
      <c r="Z18" s="488"/>
      <c r="AA18" s="489" t="s">
        <v>43</v>
      </c>
    </row>
    <row r="19" spans="2:27" s="155" customFormat="1" ht="49.5" customHeight="1" thickBot="1" x14ac:dyDescent="0.25">
      <c r="B19" s="535" t="s">
        <v>394</v>
      </c>
      <c r="C19" s="752" t="s">
        <v>395</v>
      </c>
      <c r="D19" s="753"/>
      <c r="E19" s="753"/>
      <c r="F19" s="754"/>
      <c r="G19" s="535" t="s">
        <v>19</v>
      </c>
      <c r="H19" s="559" t="s">
        <v>396</v>
      </c>
      <c r="I19" s="559" t="s">
        <v>107</v>
      </c>
      <c r="J19" s="559" t="s">
        <v>149</v>
      </c>
      <c r="K19" s="559"/>
      <c r="L19" s="560" t="s">
        <v>397</v>
      </c>
      <c r="M19" s="535">
        <v>220020080</v>
      </c>
      <c r="N19" s="557">
        <f t="shared" si="2"/>
        <v>998999.99</v>
      </c>
      <c r="O19" s="561">
        <v>0</v>
      </c>
      <c r="P19" s="558">
        <f t="shared" si="1"/>
        <v>998999.99</v>
      </c>
      <c r="Q19" s="556">
        <v>0</v>
      </c>
      <c r="R19" s="556">
        <v>0</v>
      </c>
      <c r="S19" s="556">
        <v>998999.99</v>
      </c>
      <c r="T19" s="562" t="s">
        <v>398</v>
      </c>
      <c r="U19" s="563">
        <v>1</v>
      </c>
      <c r="V19" s="564">
        <v>1</v>
      </c>
      <c r="W19" s="565">
        <v>99</v>
      </c>
      <c r="X19" s="564" t="s">
        <v>48</v>
      </c>
      <c r="Y19" s="564" t="s">
        <v>264</v>
      </c>
      <c r="Z19" s="566"/>
      <c r="AA19" s="567" t="s">
        <v>43</v>
      </c>
    </row>
    <row r="20" spans="2:27" ht="13.5" thickBot="1" x14ac:dyDescent="0.25">
      <c r="B20" s="1"/>
      <c r="C20" s="751"/>
      <c r="D20" s="751"/>
      <c r="E20" s="751"/>
      <c r="F20" s="751"/>
      <c r="G20" s="1"/>
      <c r="H20" s="1"/>
      <c r="I20" s="1"/>
      <c r="J20" s="1"/>
      <c r="K20" s="1"/>
      <c r="L20" s="19" t="s">
        <v>11</v>
      </c>
      <c r="M20" s="19"/>
      <c r="N20" s="17">
        <f>SUM(N15:N19)</f>
        <v>4768999.99</v>
      </c>
      <c r="O20" s="27"/>
      <c r="P20" s="17">
        <f>SUM(P15:P19)</f>
        <v>5368999.9900000002</v>
      </c>
      <c r="Q20" s="18">
        <f>SUM(Q15:Q19)</f>
        <v>4370000</v>
      </c>
      <c r="R20" s="18">
        <f>SUM(R15:R19)</f>
        <v>0</v>
      </c>
      <c r="S20" s="18">
        <f>SUM(S15:S19)</f>
        <v>998999.99</v>
      </c>
      <c r="T20" s="1"/>
      <c r="U20" s="1"/>
      <c r="V20" s="13"/>
      <c r="W20" s="13"/>
      <c r="X20" s="13"/>
      <c r="Y20" s="13"/>
      <c r="Z20" s="13"/>
      <c r="AA20" s="13"/>
    </row>
    <row r="21" spans="2:27" ht="31.5" customHeight="1" x14ac:dyDescent="0.2">
      <c r="B21" s="1"/>
      <c r="C21" s="1"/>
      <c r="D21" s="1"/>
      <c r="E21" s="1"/>
      <c r="F21" s="1"/>
      <c r="G21" s="1"/>
      <c r="H21" s="1"/>
      <c r="I21" s="1"/>
      <c r="J21" s="1"/>
      <c r="K21" s="1"/>
      <c r="L21" s="1"/>
      <c r="M21" s="1"/>
      <c r="N21" s="1"/>
      <c r="Q21" s="42"/>
      <c r="S21" s="1"/>
      <c r="T21" s="1"/>
      <c r="U21" s="1"/>
      <c r="V21" s="13"/>
      <c r="W21" s="13"/>
      <c r="X21" s="13"/>
      <c r="Y21" s="13"/>
      <c r="Z21" s="13"/>
      <c r="AA21" s="13"/>
    </row>
    <row r="22" spans="2:27" x14ac:dyDescent="0.2">
      <c r="C22" s="63"/>
      <c r="D22" s="151"/>
      <c r="Q22" s="60"/>
      <c r="V22" s="142"/>
      <c r="W22" s="142"/>
      <c r="X22" s="142"/>
      <c r="Y22" s="142"/>
      <c r="Z22" s="142"/>
      <c r="AA22" s="142"/>
    </row>
    <row r="23" spans="2:27" x14ac:dyDescent="0.2">
      <c r="Q23" s="77"/>
      <c r="V23" s="666" t="s">
        <v>55</v>
      </c>
      <c r="W23" s="666"/>
      <c r="X23" s="666"/>
      <c r="Y23" s="666"/>
      <c r="Z23" s="666"/>
      <c r="AA23" s="666"/>
    </row>
    <row r="24" spans="2:27" ht="18" customHeight="1" x14ac:dyDescent="0.2">
      <c r="G24" s="62" t="s">
        <v>86</v>
      </c>
      <c r="Q24" s="78"/>
      <c r="V24" s="667" t="s">
        <v>17</v>
      </c>
      <c r="W24" s="667"/>
      <c r="X24" s="667"/>
      <c r="Y24" s="667"/>
      <c r="Z24" s="667"/>
      <c r="AA24" s="667"/>
    </row>
    <row r="25" spans="2:27" x14ac:dyDescent="0.2">
      <c r="L25" s="78"/>
      <c r="M25" s="78"/>
      <c r="Q25" s="78"/>
    </row>
    <row r="48" spans="4:5" x14ac:dyDescent="0.2">
      <c r="D48" s="63" t="s">
        <v>83</v>
      </c>
      <c r="E48" s="151"/>
    </row>
  </sheetData>
  <mergeCells count="33">
    <mergeCell ref="V24:AA24"/>
    <mergeCell ref="C20:F20"/>
    <mergeCell ref="X11:X12"/>
    <mergeCell ref="V23:AA23"/>
    <mergeCell ref="Z11:AA11"/>
    <mergeCell ref="T11:V11"/>
    <mergeCell ref="W11:W12"/>
    <mergeCell ref="Y11:Y12"/>
    <mergeCell ref="L11:L12"/>
    <mergeCell ref="C18:F18"/>
    <mergeCell ref="P11:S11"/>
    <mergeCell ref="N11:N12"/>
    <mergeCell ref="O11:O12"/>
    <mergeCell ref="M11:M12"/>
    <mergeCell ref="C19:F19"/>
    <mergeCell ref="L9:Q9"/>
    <mergeCell ref="B11:B12"/>
    <mergeCell ref="C11:F12"/>
    <mergeCell ref="C17:F17"/>
    <mergeCell ref="C14:F14"/>
    <mergeCell ref="K11:K12"/>
    <mergeCell ref="C16:F16"/>
    <mergeCell ref="C15:F15"/>
    <mergeCell ref="J11:J12"/>
    <mergeCell ref="I11:I12"/>
    <mergeCell ref="G11:G12"/>
    <mergeCell ref="H11:H12"/>
    <mergeCell ref="L3:Q3"/>
    <mergeCell ref="T6:W6"/>
    <mergeCell ref="L7:Q7"/>
    <mergeCell ref="L8:Q8"/>
    <mergeCell ref="L4:Q4"/>
    <mergeCell ref="L5:Q6"/>
  </mergeCells>
  <phoneticPr fontId="0" type="noConversion"/>
  <printOptions horizontalCentered="1"/>
  <pageMargins left="0" right="0" top="0" bottom="0" header="0.19685039370078741" footer="0"/>
  <pageSetup paperSize="5" scale="6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view="pageBreakPreview" zoomScaleSheetLayoutView="100" workbookViewId="0">
      <selection activeCell="AC17" sqref="AC17"/>
    </sheetView>
  </sheetViews>
  <sheetFormatPr baseColWidth="10" defaultRowHeight="12.75" x14ac:dyDescent="0.2"/>
  <cols>
    <col min="1" max="1" width="1.140625" style="62" customWidth="1"/>
    <col min="2" max="2" width="6.7109375" style="62" customWidth="1"/>
    <col min="3" max="4" width="10.7109375" style="62" customWidth="1"/>
    <col min="5" max="5" width="4.85546875" style="62" customWidth="1"/>
    <col min="6" max="6" width="5.7109375" style="62" customWidth="1"/>
    <col min="7" max="7" width="8.140625" style="62" customWidth="1"/>
    <col min="8" max="8" width="5.7109375" style="62" customWidth="1"/>
    <col min="9" max="9" width="9.7109375" style="62" customWidth="1"/>
    <col min="10" max="10" width="7" style="62" customWidth="1"/>
    <col min="11" max="11" width="10" style="62" customWidth="1"/>
    <col min="12" max="12" width="10.85546875" style="62" customWidth="1"/>
    <col min="13" max="13" width="10.140625" style="62" customWidth="1"/>
    <col min="14" max="14" width="13" style="62" customWidth="1"/>
    <col min="15" max="15" width="8" style="62" customWidth="1"/>
    <col min="16" max="16" width="13" style="62" customWidth="1"/>
    <col min="17" max="17" width="11.85546875" style="62" customWidth="1"/>
    <col min="18" max="18" width="11.42578125" style="62" customWidth="1"/>
    <col min="19" max="19" width="12" style="62" customWidth="1"/>
    <col min="20" max="20" width="8.7109375" style="62" customWidth="1"/>
    <col min="21" max="21" width="10.140625" style="62" customWidth="1"/>
    <col min="22" max="22" width="7.5703125" style="62" customWidth="1"/>
    <col min="23" max="23" width="8.7109375" style="62" customWidth="1"/>
    <col min="24" max="24" width="7" style="62" customWidth="1"/>
    <col min="25" max="25" width="9" style="62" customWidth="1"/>
    <col min="26" max="26" width="6.85546875" style="62" customWidth="1"/>
    <col min="27" max="28" width="5.5703125" style="62" customWidth="1"/>
    <col min="29" max="29" width="1.7109375" style="62" customWidth="1"/>
    <col min="30" max="16384" width="11.42578125" style="62"/>
  </cols>
  <sheetData>
    <row r="1" spans="1:32" ht="13.5" thickBot="1" x14ac:dyDescent="0.25"/>
    <row r="2" spans="1:32" x14ac:dyDescent="0.2">
      <c r="B2" s="135"/>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7"/>
    </row>
    <row r="3" spans="1:32" ht="15.75" x14ac:dyDescent="0.25">
      <c r="A3" s="139"/>
      <c r="B3" s="138"/>
      <c r="C3" s="179"/>
      <c r="D3" s="22" t="s">
        <v>90</v>
      </c>
      <c r="E3" s="67"/>
      <c r="F3" s="22"/>
      <c r="G3" s="67"/>
      <c r="H3" s="179"/>
      <c r="I3" s="179"/>
      <c r="J3" s="179"/>
      <c r="K3" s="179"/>
      <c r="L3" s="669" t="s">
        <v>24</v>
      </c>
      <c r="M3" s="669"/>
      <c r="N3" s="669"/>
      <c r="O3" s="669"/>
      <c r="P3" s="669"/>
      <c r="Q3" s="669"/>
      <c r="R3" s="669"/>
      <c r="U3" s="179"/>
      <c r="V3" s="170" t="s">
        <v>57</v>
      </c>
      <c r="W3" s="22" t="s">
        <v>118</v>
      </c>
      <c r="X3" s="179"/>
      <c r="Y3" s="179"/>
      <c r="Z3" s="179"/>
      <c r="AA3" s="179"/>
      <c r="AB3" s="180"/>
    </row>
    <row r="4" spans="1:32" ht="15.75" x14ac:dyDescent="0.25">
      <c r="A4" s="139"/>
      <c r="B4" s="138"/>
      <c r="C4" s="179"/>
      <c r="D4" s="172" t="s">
        <v>56</v>
      </c>
      <c r="E4" s="22"/>
      <c r="F4" s="22"/>
      <c r="G4" s="30"/>
      <c r="H4" s="179"/>
      <c r="I4" s="179"/>
      <c r="J4" s="179"/>
      <c r="K4" s="179"/>
      <c r="L4" s="669" t="s">
        <v>25</v>
      </c>
      <c r="M4" s="669"/>
      <c r="N4" s="669"/>
      <c r="O4" s="669"/>
      <c r="P4" s="669"/>
      <c r="Q4" s="669"/>
      <c r="R4" s="669"/>
      <c r="S4" s="179"/>
      <c r="T4" s="179"/>
      <c r="U4" s="179"/>
      <c r="V4" s="179"/>
      <c r="W4" s="179"/>
      <c r="X4" s="179"/>
      <c r="Y4" s="179"/>
      <c r="Z4" s="179"/>
      <c r="AA4" s="179"/>
      <c r="AB4" s="180"/>
    </row>
    <row r="5" spans="1:32" x14ac:dyDescent="0.2">
      <c r="A5" s="139"/>
      <c r="B5" s="138"/>
      <c r="C5" s="140"/>
      <c r="D5" s="172" t="s">
        <v>65</v>
      </c>
      <c r="E5" s="22"/>
      <c r="F5" s="172"/>
      <c r="G5" s="172"/>
      <c r="H5" s="140"/>
      <c r="I5" s="140"/>
      <c r="J5" s="140"/>
      <c r="K5" s="140"/>
      <c r="L5" s="677" t="s">
        <v>89</v>
      </c>
      <c r="M5" s="677"/>
      <c r="N5" s="677"/>
      <c r="O5" s="677"/>
      <c r="P5" s="677"/>
      <c r="Q5" s="677"/>
      <c r="R5" s="677"/>
      <c r="S5" s="140"/>
      <c r="T5" s="140"/>
      <c r="U5" s="140"/>
      <c r="V5" s="140"/>
      <c r="W5" s="140"/>
      <c r="X5" s="140"/>
      <c r="Y5" s="140"/>
      <c r="Z5" s="140"/>
      <c r="AA5" s="140"/>
      <c r="AB5" s="181"/>
    </row>
    <row r="6" spans="1:32" x14ac:dyDescent="0.2">
      <c r="B6" s="23"/>
      <c r="C6" s="67"/>
      <c r="D6" s="172" t="s">
        <v>64</v>
      </c>
      <c r="E6" s="268" t="str">
        <f>'AGUA POTABLE 1'!E6</f>
        <v>22  DE MARZO  DE 2015</v>
      </c>
      <c r="F6" s="22"/>
      <c r="G6" s="67"/>
      <c r="H6" s="67"/>
      <c r="I6" s="67"/>
      <c r="J6" s="67"/>
      <c r="K6" s="67"/>
      <c r="L6" s="677"/>
      <c r="M6" s="677"/>
      <c r="N6" s="677"/>
      <c r="O6" s="677"/>
      <c r="P6" s="677"/>
      <c r="Q6" s="677"/>
      <c r="R6" s="677"/>
      <c r="S6" s="34"/>
      <c r="V6" s="670" t="s">
        <v>39</v>
      </c>
      <c r="W6" s="670"/>
      <c r="X6" s="670"/>
      <c r="Y6" s="67"/>
      <c r="Z6" s="67"/>
      <c r="AA6" s="67"/>
      <c r="AB6" s="139"/>
    </row>
    <row r="7" spans="1:32" x14ac:dyDescent="0.2">
      <c r="B7" s="23"/>
      <c r="C7" s="67"/>
      <c r="D7" s="172" t="s">
        <v>71</v>
      </c>
      <c r="E7" s="67"/>
      <c r="F7" s="22"/>
      <c r="G7" s="67"/>
      <c r="H7" s="30"/>
      <c r="I7" s="30"/>
      <c r="J7" s="30"/>
      <c r="K7" s="30"/>
      <c r="L7" s="676" t="s">
        <v>63</v>
      </c>
      <c r="M7" s="676"/>
      <c r="N7" s="676"/>
      <c r="O7" s="676"/>
      <c r="P7" s="676"/>
      <c r="Q7" s="676"/>
      <c r="R7" s="676"/>
      <c r="S7" s="30"/>
      <c r="V7" s="36" t="s">
        <v>44</v>
      </c>
      <c r="W7" s="35" t="s">
        <v>45</v>
      </c>
      <c r="X7" s="67"/>
      <c r="Y7" s="67"/>
      <c r="Z7" s="67"/>
      <c r="AA7" s="67"/>
      <c r="AB7" s="139"/>
    </row>
    <row r="8" spans="1:32" x14ac:dyDescent="0.2">
      <c r="B8" s="23"/>
      <c r="C8" s="67"/>
      <c r="D8" s="172" t="s">
        <v>72</v>
      </c>
      <c r="E8" s="22"/>
      <c r="F8" s="22"/>
      <c r="G8" s="67"/>
      <c r="H8" s="140"/>
      <c r="I8" s="140"/>
      <c r="J8" s="140"/>
      <c r="K8" s="140"/>
      <c r="L8" s="674" t="s">
        <v>156</v>
      </c>
      <c r="M8" s="674"/>
      <c r="N8" s="674"/>
      <c r="O8" s="674"/>
      <c r="P8" s="674"/>
      <c r="Q8" s="674"/>
      <c r="R8" s="674"/>
      <c r="S8" s="34"/>
      <c r="V8" s="36" t="s">
        <v>41</v>
      </c>
      <c r="W8" s="35" t="s">
        <v>46</v>
      </c>
      <c r="X8" s="67"/>
      <c r="Y8" s="67"/>
      <c r="Z8" s="67"/>
      <c r="AA8" s="67"/>
      <c r="AB8" s="139"/>
    </row>
    <row r="9" spans="1:32" ht="13.5" thickBot="1" x14ac:dyDescent="0.25">
      <c r="B9" s="239"/>
      <c r="C9" s="141"/>
      <c r="D9" s="141"/>
      <c r="E9" s="141"/>
      <c r="F9" s="141"/>
      <c r="G9" s="141"/>
      <c r="H9" s="141"/>
      <c r="I9" s="141"/>
      <c r="J9" s="141"/>
      <c r="K9" s="141"/>
      <c r="L9" s="675" t="s">
        <v>23</v>
      </c>
      <c r="M9" s="675"/>
      <c r="N9" s="675"/>
      <c r="O9" s="675"/>
      <c r="P9" s="675"/>
      <c r="Q9" s="675"/>
      <c r="R9" s="675"/>
      <c r="S9" s="141"/>
      <c r="T9" s="141"/>
      <c r="U9" s="141"/>
      <c r="V9" s="141"/>
      <c r="W9" s="24"/>
      <c r="X9" s="24"/>
      <c r="Y9" s="24" t="s">
        <v>26</v>
      </c>
      <c r="Z9" s="25">
        <v>7</v>
      </c>
      <c r="AA9" s="25" t="s">
        <v>27</v>
      </c>
      <c r="AB9" s="183">
        <f>'AGUA POTABLE 1'!$AA$9</f>
        <v>13</v>
      </c>
    </row>
    <row r="10" spans="1:32" ht="6" customHeight="1" thickBot="1" x14ac:dyDescent="0.25"/>
    <row r="11" spans="1:32" s="7" customFormat="1" ht="27" customHeight="1" thickBot="1" x14ac:dyDescent="0.25">
      <c r="A11" s="66"/>
      <c r="B11" s="668" t="s">
        <v>142</v>
      </c>
      <c r="C11" s="668" t="s">
        <v>0</v>
      </c>
      <c r="D11" s="668"/>
      <c r="E11" s="668"/>
      <c r="F11" s="668"/>
      <c r="G11" s="668" t="s">
        <v>1</v>
      </c>
      <c r="H11" s="668" t="s">
        <v>2</v>
      </c>
      <c r="I11" s="668" t="s">
        <v>3</v>
      </c>
      <c r="J11" s="668" t="s">
        <v>37</v>
      </c>
      <c r="K11" s="668" t="s">
        <v>155</v>
      </c>
      <c r="L11" s="668" t="s">
        <v>4</v>
      </c>
      <c r="M11" s="678" t="s">
        <v>144</v>
      </c>
      <c r="N11" s="668" t="s">
        <v>5</v>
      </c>
      <c r="O11" s="668" t="s">
        <v>20</v>
      </c>
      <c r="P11" s="671" t="s">
        <v>6</v>
      </c>
      <c r="Q11" s="672"/>
      <c r="R11" s="672"/>
      <c r="S11" s="672"/>
      <c r="T11" s="673"/>
      <c r="U11" s="668" t="s">
        <v>7</v>
      </c>
      <c r="V11" s="668"/>
      <c r="W11" s="668"/>
      <c r="X11" s="668" t="s">
        <v>8</v>
      </c>
      <c r="Y11" s="668" t="s">
        <v>35</v>
      </c>
      <c r="Z11" s="668" t="s">
        <v>257</v>
      </c>
      <c r="AA11" s="668" t="s">
        <v>50</v>
      </c>
      <c r="AB11" s="668"/>
    </row>
    <row r="12" spans="1:32" s="7" customFormat="1" ht="27" customHeight="1" thickBot="1" x14ac:dyDescent="0.25">
      <c r="B12" s="668"/>
      <c r="C12" s="668"/>
      <c r="D12" s="668"/>
      <c r="E12" s="668"/>
      <c r="F12" s="668"/>
      <c r="G12" s="668"/>
      <c r="H12" s="668"/>
      <c r="I12" s="668"/>
      <c r="J12" s="668"/>
      <c r="K12" s="668"/>
      <c r="L12" s="668"/>
      <c r="M12" s="679"/>
      <c r="N12" s="668"/>
      <c r="O12" s="668"/>
      <c r="P12" s="184" t="s">
        <v>11</v>
      </c>
      <c r="Q12" s="632" t="s">
        <v>418</v>
      </c>
      <c r="R12" s="215" t="s">
        <v>51</v>
      </c>
      <c r="S12" s="184" t="s">
        <v>52</v>
      </c>
      <c r="T12" s="184" t="s">
        <v>58</v>
      </c>
      <c r="U12" s="184" t="s">
        <v>12</v>
      </c>
      <c r="V12" s="184" t="s">
        <v>13</v>
      </c>
      <c r="W12" s="266" t="s">
        <v>157</v>
      </c>
      <c r="X12" s="668"/>
      <c r="Y12" s="668"/>
      <c r="Z12" s="668"/>
      <c r="AA12" s="176" t="s">
        <v>42</v>
      </c>
      <c r="AB12" s="176" t="s">
        <v>40</v>
      </c>
    </row>
    <row r="13" spans="1:32" ht="3.75" customHeight="1" thickBot="1" x14ac:dyDescent="0.25">
      <c r="B13" s="10"/>
      <c r="C13" s="10"/>
      <c r="D13" s="10"/>
      <c r="E13" s="10"/>
      <c r="F13" s="10"/>
      <c r="G13" s="10"/>
      <c r="H13" s="10"/>
      <c r="I13" s="10"/>
      <c r="J13" s="10"/>
      <c r="K13" s="10"/>
      <c r="L13" s="10"/>
      <c r="M13" s="10"/>
      <c r="N13" s="10"/>
      <c r="O13" s="10"/>
      <c r="P13" s="11"/>
      <c r="Q13" s="11"/>
      <c r="R13" s="11"/>
      <c r="S13" s="11"/>
      <c r="T13" s="11"/>
      <c r="U13" s="11"/>
      <c r="V13" s="11"/>
      <c r="W13" s="11"/>
      <c r="X13" s="11"/>
      <c r="Y13" s="11"/>
      <c r="Z13" s="11"/>
      <c r="AA13" s="11"/>
      <c r="AB13" s="11"/>
    </row>
    <row r="14" spans="1:32" ht="20.100000000000001" customHeight="1" x14ac:dyDescent="0.2">
      <c r="B14" s="102"/>
      <c r="C14" s="763" t="s">
        <v>30</v>
      </c>
      <c r="D14" s="763"/>
      <c r="E14" s="763"/>
      <c r="F14" s="763"/>
      <c r="G14" s="102"/>
      <c r="H14" s="102"/>
      <c r="I14" s="103"/>
      <c r="J14" s="103"/>
      <c r="K14" s="103"/>
      <c r="L14" s="188"/>
      <c r="M14" s="188"/>
      <c r="N14" s="104"/>
      <c r="O14" s="105"/>
      <c r="P14" s="104"/>
      <c r="Q14" s="104"/>
      <c r="R14" s="104"/>
      <c r="S14" s="79"/>
      <c r="T14" s="79"/>
      <c r="U14" s="189"/>
      <c r="V14" s="190"/>
      <c r="W14" s="106"/>
      <c r="X14" s="102"/>
      <c r="Y14" s="106"/>
      <c r="Z14" s="191"/>
      <c r="AA14" s="191"/>
      <c r="AB14" s="102"/>
      <c r="AD14" s="62" t="s">
        <v>425</v>
      </c>
      <c r="AE14" s="62" t="s">
        <v>426</v>
      </c>
      <c r="AF14" s="62" t="s">
        <v>427</v>
      </c>
    </row>
    <row r="15" spans="1:32" s="594" customFormat="1" ht="30" customHeight="1" x14ac:dyDescent="0.2">
      <c r="B15" s="283" t="s">
        <v>136</v>
      </c>
      <c r="C15" s="759" t="s">
        <v>205</v>
      </c>
      <c r="D15" s="759"/>
      <c r="E15" s="759"/>
      <c r="F15" s="759"/>
      <c r="G15" s="283" t="s">
        <v>19</v>
      </c>
      <c r="H15" s="284" t="s">
        <v>112</v>
      </c>
      <c r="I15" s="284" t="s">
        <v>237</v>
      </c>
      <c r="J15" s="285" t="s">
        <v>141</v>
      </c>
      <c r="K15" s="285" t="s">
        <v>123</v>
      </c>
      <c r="L15" s="286" t="s">
        <v>365</v>
      </c>
      <c r="M15" s="492">
        <v>220020003</v>
      </c>
      <c r="N15" s="287">
        <f>P15</f>
        <v>400000</v>
      </c>
      <c r="O15" s="288">
        <v>0</v>
      </c>
      <c r="P15" s="289">
        <f>Q15+S15+T15+R15</f>
        <v>400000</v>
      </c>
      <c r="Q15" s="289">
        <v>400000</v>
      </c>
      <c r="R15" s="289">
        <v>0</v>
      </c>
      <c r="S15" s="289">
        <v>0</v>
      </c>
      <c r="T15" s="289">
        <v>0</v>
      </c>
      <c r="U15" s="283" t="s">
        <v>236</v>
      </c>
      <c r="V15" s="283">
        <v>120</v>
      </c>
      <c r="W15" s="290">
        <v>1</v>
      </c>
      <c r="X15" s="283">
        <v>83</v>
      </c>
      <c r="Y15" s="290" t="s">
        <v>48</v>
      </c>
      <c r="Z15" s="595" t="s">
        <v>262</v>
      </c>
      <c r="AA15" s="291" t="s">
        <v>43</v>
      </c>
      <c r="AB15" s="291"/>
      <c r="AD15" s="594">
        <v>210028</v>
      </c>
      <c r="AE15" s="594">
        <v>993854</v>
      </c>
      <c r="AF15" s="594" t="s">
        <v>423</v>
      </c>
    </row>
    <row r="16" spans="1:32" s="594" customFormat="1" ht="30" customHeight="1" x14ac:dyDescent="0.2">
      <c r="B16" s="283" t="s">
        <v>137</v>
      </c>
      <c r="C16" s="758" t="s">
        <v>233</v>
      </c>
      <c r="D16" s="758"/>
      <c r="E16" s="758"/>
      <c r="F16" s="758"/>
      <c r="G16" s="283" t="s">
        <v>19</v>
      </c>
      <c r="H16" s="284" t="s">
        <v>112</v>
      </c>
      <c r="I16" s="284" t="s">
        <v>237</v>
      </c>
      <c r="J16" s="285" t="s">
        <v>141</v>
      </c>
      <c r="K16" s="285" t="s">
        <v>123</v>
      </c>
      <c r="L16" s="286" t="s">
        <v>230</v>
      </c>
      <c r="M16" s="492" t="s">
        <v>258</v>
      </c>
      <c r="N16" s="287">
        <f>P16</f>
        <v>1081375.76</v>
      </c>
      <c r="O16" s="288">
        <v>0</v>
      </c>
      <c r="P16" s="289">
        <f t="shared" ref="P16:P20" si="0">Q16+S16+T16+R16</f>
        <v>1081375.76</v>
      </c>
      <c r="Q16" s="289">
        <v>1081375.76</v>
      </c>
      <c r="R16" s="289"/>
      <c r="S16" s="289">
        <v>0</v>
      </c>
      <c r="T16" s="289">
        <v>0</v>
      </c>
      <c r="U16" s="283" t="s">
        <v>236</v>
      </c>
      <c r="V16" s="283">
        <v>38</v>
      </c>
      <c r="W16" s="290">
        <v>1</v>
      </c>
      <c r="X16" s="283">
        <v>74</v>
      </c>
      <c r="Y16" s="290" t="s">
        <v>48</v>
      </c>
      <c r="Z16" s="595" t="s">
        <v>262</v>
      </c>
      <c r="AA16" s="283" t="s">
        <v>43</v>
      </c>
      <c r="AB16" s="218"/>
    </row>
    <row r="17" spans="2:28" s="594" customFormat="1" ht="30" customHeight="1" x14ac:dyDescent="0.2">
      <c r="B17" s="283" t="s">
        <v>138</v>
      </c>
      <c r="C17" s="758" t="s">
        <v>234</v>
      </c>
      <c r="D17" s="758"/>
      <c r="E17" s="758"/>
      <c r="F17" s="758"/>
      <c r="G17" s="283" t="s">
        <v>19</v>
      </c>
      <c r="H17" s="284" t="s">
        <v>112</v>
      </c>
      <c r="I17" s="284" t="s">
        <v>237</v>
      </c>
      <c r="J17" s="285" t="s">
        <v>141</v>
      </c>
      <c r="K17" s="285" t="s">
        <v>123</v>
      </c>
      <c r="L17" s="286" t="s">
        <v>213</v>
      </c>
      <c r="M17" s="492" t="s">
        <v>259</v>
      </c>
      <c r="N17" s="287">
        <f t="shared" ref="N17:N20" si="1">P17</f>
        <v>1000000</v>
      </c>
      <c r="O17" s="288">
        <v>0</v>
      </c>
      <c r="P17" s="289">
        <f t="shared" si="0"/>
        <v>1000000</v>
      </c>
      <c r="Q17" s="289">
        <v>1000000</v>
      </c>
      <c r="R17" s="289">
        <v>0</v>
      </c>
      <c r="S17" s="289">
        <v>0</v>
      </c>
      <c r="T17" s="289">
        <v>0</v>
      </c>
      <c r="U17" s="283" t="s">
        <v>236</v>
      </c>
      <c r="V17" s="283">
        <v>30</v>
      </c>
      <c r="W17" s="290">
        <v>1</v>
      </c>
      <c r="X17" s="283">
        <v>58</v>
      </c>
      <c r="Y17" s="290" t="s">
        <v>48</v>
      </c>
      <c r="Z17" s="595" t="s">
        <v>363</v>
      </c>
      <c r="AA17" s="283" t="s">
        <v>43</v>
      </c>
      <c r="AB17" s="218"/>
    </row>
    <row r="18" spans="2:28" s="594" customFormat="1" ht="39.75" customHeight="1" x14ac:dyDescent="0.2">
      <c r="B18" s="283" t="s">
        <v>139</v>
      </c>
      <c r="C18" s="758" t="s">
        <v>254</v>
      </c>
      <c r="D18" s="758"/>
      <c r="E18" s="758"/>
      <c r="F18" s="758"/>
      <c r="G18" s="283" t="s">
        <v>19</v>
      </c>
      <c r="H18" s="284" t="s">
        <v>112</v>
      </c>
      <c r="I18" s="284" t="s">
        <v>237</v>
      </c>
      <c r="J18" s="285" t="s">
        <v>141</v>
      </c>
      <c r="K18" s="285" t="s">
        <v>123</v>
      </c>
      <c r="L18" s="286" t="s">
        <v>388</v>
      </c>
      <c r="M18" s="492" t="s">
        <v>260</v>
      </c>
      <c r="N18" s="287">
        <f t="shared" si="1"/>
        <v>500000</v>
      </c>
      <c r="O18" s="288">
        <v>0</v>
      </c>
      <c r="P18" s="289">
        <f t="shared" si="0"/>
        <v>500000</v>
      </c>
      <c r="Q18" s="289">
        <v>500000</v>
      </c>
      <c r="R18" s="289">
        <v>0</v>
      </c>
      <c r="S18" s="289">
        <v>0</v>
      </c>
      <c r="T18" s="289">
        <v>0</v>
      </c>
      <c r="U18" s="283" t="s">
        <v>14</v>
      </c>
      <c r="V18" s="283">
        <v>512</v>
      </c>
      <c r="W18" s="290">
        <v>1</v>
      </c>
      <c r="X18" s="283">
        <v>185</v>
      </c>
      <c r="Y18" s="290" t="s">
        <v>48</v>
      </c>
      <c r="Z18" s="595" t="s">
        <v>262</v>
      </c>
      <c r="AA18" s="283" t="s">
        <v>43</v>
      </c>
      <c r="AB18" s="218"/>
    </row>
    <row r="19" spans="2:28" s="594" customFormat="1" ht="30" customHeight="1" x14ac:dyDescent="0.2">
      <c r="B19" s="283" t="s">
        <v>340</v>
      </c>
      <c r="C19" s="760" t="s">
        <v>235</v>
      </c>
      <c r="D19" s="761"/>
      <c r="E19" s="761"/>
      <c r="F19" s="762"/>
      <c r="G19" s="283" t="s">
        <v>19</v>
      </c>
      <c r="H19" s="284" t="s">
        <v>112</v>
      </c>
      <c r="I19" s="284" t="s">
        <v>237</v>
      </c>
      <c r="J19" s="285" t="s">
        <v>141</v>
      </c>
      <c r="K19" s="285" t="s">
        <v>123</v>
      </c>
      <c r="L19" s="286" t="s">
        <v>387</v>
      </c>
      <c r="M19" s="492" t="s">
        <v>261</v>
      </c>
      <c r="N19" s="287">
        <f t="shared" si="1"/>
        <v>300000</v>
      </c>
      <c r="O19" s="288">
        <v>0</v>
      </c>
      <c r="P19" s="289">
        <f t="shared" si="0"/>
        <v>300000</v>
      </c>
      <c r="Q19" s="289">
        <v>300000</v>
      </c>
      <c r="R19" s="289">
        <v>0</v>
      </c>
      <c r="S19" s="289">
        <v>0</v>
      </c>
      <c r="T19" s="289">
        <v>0</v>
      </c>
      <c r="U19" s="283" t="s">
        <v>386</v>
      </c>
      <c r="V19" s="283">
        <v>240</v>
      </c>
      <c r="W19" s="290">
        <v>1</v>
      </c>
      <c r="X19" s="283">
        <v>331</v>
      </c>
      <c r="Y19" s="290" t="s">
        <v>48</v>
      </c>
      <c r="Z19" s="595" t="s">
        <v>262</v>
      </c>
      <c r="AA19" s="283" t="s">
        <v>43</v>
      </c>
      <c r="AB19" s="218"/>
    </row>
    <row r="20" spans="2:28" s="594" customFormat="1" ht="30" customHeight="1" thickBot="1" x14ac:dyDescent="0.25">
      <c r="B20" s="541" t="s">
        <v>413</v>
      </c>
      <c r="C20" s="755" t="s">
        <v>412</v>
      </c>
      <c r="D20" s="756"/>
      <c r="E20" s="756"/>
      <c r="F20" s="757"/>
      <c r="G20" s="541" t="s">
        <v>19</v>
      </c>
      <c r="H20" s="542" t="s">
        <v>112</v>
      </c>
      <c r="I20" s="542" t="s">
        <v>237</v>
      </c>
      <c r="J20" s="541" t="s">
        <v>141</v>
      </c>
      <c r="K20" s="541" t="s">
        <v>123</v>
      </c>
      <c r="L20" s="543" t="s">
        <v>415</v>
      </c>
      <c r="M20" s="493">
        <v>220020092</v>
      </c>
      <c r="N20" s="544">
        <f t="shared" si="1"/>
        <v>4432222.54</v>
      </c>
      <c r="O20" s="508">
        <v>0</v>
      </c>
      <c r="P20" s="512">
        <f t="shared" si="0"/>
        <v>4432222.54</v>
      </c>
      <c r="Q20" s="509">
        <v>1650842.59</v>
      </c>
      <c r="R20" s="509">
        <v>0</v>
      </c>
      <c r="S20" s="509">
        <v>2781379.95</v>
      </c>
      <c r="T20" s="509">
        <v>0</v>
      </c>
      <c r="U20" s="541" t="s">
        <v>236</v>
      </c>
      <c r="V20" s="541">
        <v>400</v>
      </c>
      <c r="W20" s="545">
        <v>1</v>
      </c>
      <c r="X20" s="541">
        <v>400</v>
      </c>
      <c r="Y20" s="545" t="s">
        <v>48</v>
      </c>
      <c r="Z20" s="596" t="s">
        <v>262</v>
      </c>
      <c r="AA20" s="541" t="s">
        <v>43</v>
      </c>
      <c r="AB20" s="546"/>
    </row>
    <row r="21" spans="2:28" ht="15.75" customHeight="1" thickBot="1" x14ac:dyDescent="0.25">
      <c r="B21" s="1"/>
      <c r="C21" s="1"/>
      <c r="D21" s="1"/>
      <c r="E21" s="1"/>
      <c r="F21" s="1"/>
      <c r="G21" s="1"/>
      <c r="H21" s="1"/>
      <c r="I21" s="1"/>
      <c r="J21" s="1"/>
      <c r="K21" s="1"/>
      <c r="L21" s="19" t="s">
        <v>11</v>
      </c>
      <c r="M21" s="19"/>
      <c r="N21" s="18">
        <f>SUM(N15:N20)</f>
        <v>7713598.2999999998</v>
      </c>
      <c r="O21" s="27"/>
      <c r="P21" s="17">
        <f>SUM(P15:P20)</f>
        <v>7713598.2999999998</v>
      </c>
      <c r="Q21" s="18">
        <f>SUM(Q15:Q20)</f>
        <v>4932218.3499999996</v>
      </c>
      <c r="R21" s="18">
        <f>SUM(R15:R20)</f>
        <v>0</v>
      </c>
      <c r="S21" s="18">
        <f>SUM(S15:S20)</f>
        <v>2781379.95</v>
      </c>
      <c r="T21" s="18">
        <f>SUM(T15:T20)</f>
        <v>0</v>
      </c>
      <c r="U21" s="1"/>
      <c r="V21" s="1"/>
      <c r="W21" s="1"/>
      <c r="Y21" s="1"/>
      <c r="Z21" s="1"/>
      <c r="AA21" s="1"/>
      <c r="AB21" s="1"/>
    </row>
    <row r="22" spans="2:28" x14ac:dyDescent="0.2">
      <c r="B22" s="1"/>
      <c r="C22" s="1"/>
      <c r="D22" s="1"/>
      <c r="E22" s="1"/>
      <c r="F22" s="1"/>
      <c r="G22" s="1"/>
      <c r="H22" s="1"/>
      <c r="I22" s="1"/>
      <c r="J22" s="1"/>
      <c r="K22" s="1"/>
      <c r="L22" s="1"/>
      <c r="M22" s="1"/>
      <c r="N22" s="1"/>
      <c r="S22" s="1"/>
      <c r="T22" s="1"/>
      <c r="U22" s="1"/>
      <c r="V22" s="1"/>
      <c r="W22" s="1"/>
      <c r="X22" s="1"/>
      <c r="Y22" s="1"/>
      <c r="Z22" s="1"/>
      <c r="AA22" s="1"/>
      <c r="AB22" s="1"/>
    </row>
    <row r="23" spans="2:28" x14ac:dyDescent="0.2">
      <c r="O23" s="7"/>
      <c r="S23" s="65"/>
    </row>
    <row r="24" spans="2:28" x14ac:dyDescent="0.2">
      <c r="O24" s="7"/>
      <c r="S24" s="65"/>
    </row>
    <row r="25" spans="2:28" x14ac:dyDescent="0.2">
      <c r="O25" s="7"/>
      <c r="P25" s="63"/>
      <c r="Q25" s="553"/>
      <c r="S25" s="65"/>
    </row>
    <row r="26" spans="2:28" x14ac:dyDescent="0.2">
      <c r="O26" s="7"/>
      <c r="P26" s="63"/>
      <c r="Q26" s="551"/>
      <c r="S26" s="65"/>
    </row>
    <row r="27" spans="2:28" x14ac:dyDescent="0.2">
      <c r="O27" s="7"/>
      <c r="S27" s="65"/>
    </row>
    <row r="28" spans="2:28" x14ac:dyDescent="0.2">
      <c r="L28" s="97"/>
      <c r="M28" s="261"/>
      <c r="N28" s="97"/>
      <c r="O28" s="7"/>
      <c r="P28" s="7"/>
      <c r="Q28" s="8"/>
      <c r="R28" s="8"/>
      <c r="S28" s="78"/>
      <c r="T28" s="78"/>
    </row>
    <row r="29" spans="2:28" x14ac:dyDescent="0.2">
      <c r="P29" s="78"/>
      <c r="Q29" s="59"/>
    </row>
    <row r="30" spans="2:28" x14ac:dyDescent="0.2">
      <c r="P30" s="78"/>
      <c r="W30" s="666" t="s">
        <v>55</v>
      </c>
      <c r="X30" s="666"/>
      <c r="Y30" s="666"/>
      <c r="Z30" s="666"/>
      <c r="AA30" s="666"/>
      <c r="AB30" s="666"/>
    </row>
    <row r="31" spans="2:28" ht="15.75" customHeight="1" x14ac:dyDescent="0.2">
      <c r="P31" s="78"/>
      <c r="Q31" s="78"/>
      <c r="W31" s="667" t="s">
        <v>17</v>
      </c>
      <c r="X31" s="667"/>
      <c r="Y31" s="667"/>
      <c r="Z31" s="667"/>
      <c r="AA31" s="667"/>
      <c r="AB31" s="667"/>
    </row>
    <row r="38" spans="21:22" x14ac:dyDescent="0.2">
      <c r="U38" s="62">
        <v>32</v>
      </c>
      <c r="V38" s="62" t="s">
        <v>385</v>
      </c>
    </row>
  </sheetData>
  <mergeCells count="33">
    <mergeCell ref="W31:AB31"/>
    <mergeCell ref="B11:B12"/>
    <mergeCell ref="G11:G12"/>
    <mergeCell ref="H11:H12"/>
    <mergeCell ref="I11:I12"/>
    <mergeCell ref="L11:L12"/>
    <mergeCell ref="C11:F12"/>
    <mergeCell ref="W30:AB30"/>
    <mergeCell ref="C15:F15"/>
    <mergeCell ref="C19:F19"/>
    <mergeCell ref="C16:F16"/>
    <mergeCell ref="C14:F14"/>
    <mergeCell ref="P11:T11"/>
    <mergeCell ref="J11:J12"/>
    <mergeCell ref="Z11:Z12"/>
    <mergeCell ref="X11:X12"/>
    <mergeCell ref="L3:R3"/>
    <mergeCell ref="L4:R4"/>
    <mergeCell ref="Y11:Y12"/>
    <mergeCell ref="AA11:AB11"/>
    <mergeCell ref="N11:N12"/>
    <mergeCell ref="O11:O12"/>
    <mergeCell ref="U11:W11"/>
    <mergeCell ref="L7:R7"/>
    <mergeCell ref="L8:R8"/>
    <mergeCell ref="V6:X6"/>
    <mergeCell ref="L5:R6"/>
    <mergeCell ref="L9:R9"/>
    <mergeCell ref="C20:F20"/>
    <mergeCell ref="K11:K12"/>
    <mergeCell ref="M11:M12"/>
    <mergeCell ref="C18:F18"/>
    <mergeCell ref="C17:F17"/>
  </mergeCells>
  <phoneticPr fontId="0" type="noConversion"/>
  <printOptions horizontalCentered="1"/>
  <pageMargins left="0" right="0" top="0" bottom="0" header="0.19685039370078741" footer="0"/>
  <pageSetup paperSize="5" scale="65"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view="pageBreakPreview" zoomScaleSheetLayoutView="100" workbookViewId="0">
      <selection activeCell="AC17" sqref="AC17"/>
    </sheetView>
  </sheetViews>
  <sheetFormatPr baseColWidth="10" defaultRowHeight="12.75" x14ac:dyDescent="0.2"/>
  <cols>
    <col min="1" max="1" width="1.140625" style="62" customWidth="1"/>
    <col min="2" max="2" width="8" style="62" customWidth="1"/>
    <col min="3" max="5" width="10.7109375" style="62" customWidth="1"/>
    <col min="6" max="6" width="1.85546875" style="62" customWidth="1"/>
    <col min="7" max="7" width="8.140625" style="62" customWidth="1"/>
    <col min="8" max="8" width="5.7109375" style="62" customWidth="1"/>
    <col min="9" max="10" width="8.140625" style="62" customWidth="1"/>
    <col min="11" max="11" width="9.7109375" style="62" customWidth="1"/>
    <col min="12" max="12" width="13.28515625" style="62" customWidth="1"/>
    <col min="13" max="13" width="9.85546875" style="62" customWidth="1"/>
    <col min="14" max="14" width="13.42578125" style="62" customWidth="1"/>
    <col min="15" max="15" width="7.42578125" style="62" customWidth="1"/>
    <col min="16" max="16" width="13.5703125" style="62" customWidth="1"/>
    <col min="17" max="17" width="13.28515625" style="62" customWidth="1"/>
    <col min="18" max="18" width="11" style="62" customWidth="1"/>
    <col min="19" max="19" width="11.5703125" style="62" customWidth="1"/>
    <col min="20" max="20" width="8.5703125" style="62" customWidth="1"/>
    <col min="21" max="21" width="8.28515625" style="62" customWidth="1"/>
    <col min="22" max="22" width="9.42578125" style="62" customWidth="1"/>
    <col min="23" max="23" width="9.28515625" style="62" customWidth="1"/>
    <col min="24" max="24" width="10.5703125" style="62" customWidth="1"/>
    <col min="25" max="25" width="6.85546875" style="62" customWidth="1"/>
    <col min="26" max="27" width="6.140625" style="62" customWidth="1"/>
    <col min="28" max="28" width="1.85546875" style="62" customWidth="1"/>
    <col min="29" max="16384" width="11.42578125" style="62"/>
  </cols>
  <sheetData>
    <row r="1" spans="1:30" ht="13.5" thickBot="1" x14ac:dyDescent="0.25"/>
    <row r="2" spans="1:30" x14ac:dyDescent="0.2">
      <c r="B2" s="135"/>
      <c r="C2" s="136"/>
      <c r="D2" s="136"/>
      <c r="E2" s="136"/>
      <c r="F2" s="136"/>
      <c r="G2" s="136"/>
      <c r="H2" s="136"/>
      <c r="I2" s="136"/>
      <c r="J2" s="136"/>
      <c r="K2" s="136"/>
      <c r="L2" s="136"/>
      <c r="M2" s="136"/>
      <c r="N2" s="136"/>
      <c r="O2" s="136"/>
      <c r="P2" s="136"/>
      <c r="Q2" s="136"/>
      <c r="R2" s="136"/>
      <c r="S2" s="136"/>
      <c r="T2" s="136"/>
      <c r="U2" s="136"/>
      <c r="V2" s="136"/>
      <c r="W2" s="136"/>
      <c r="X2" s="136"/>
      <c r="Y2" s="136"/>
      <c r="Z2" s="136"/>
      <c r="AA2" s="137"/>
    </row>
    <row r="3" spans="1:30" ht="15.75" x14ac:dyDescent="0.25">
      <c r="A3" s="139"/>
      <c r="B3" s="138"/>
      <c r="C3" s="179"/>
      <c r="D3" s="22" t="s">
        <v>90</v>
      </c>
      <c r="E3" s="67"/>
      <c r="F3" s="22"/>
      <c r="G3" s="67"/>
      <c r="H3" s="179"/>
      <c r="I3" s="179"/>
      <c r="J3" s="179"/>
      <c r="K3" s="179"/>
      <c r="L3" s="669" t="s">
        <v>24</v>
      </c>
      <c r="M3" s="669"/>
      <c r="N3" s="669"/>
      <c r="O3" s="669"/>
      <c r="P3" s="669"/>
      <c r="Q3" s="669"/>
      <c r="R3" s="669"/>
      <c r="S3" s="179"/>
      <c r="U3" s="170" t="s">
        <v>57</v>
      </c>
      <c r="V3" s="22" t="s">
        <v>119</v>
      </c>
      <c r="W3" s="179"/>
      <c r="X3" s="179"/>
      <c r="Y3" s="179"/>
      <c r="Z3" s="179"/>
      <c r="AA3" s="180"/>
    </row>
    <row r="4" spans="1:30" ht="15.75" x14ac:dyDescent="0.25">
      <c r="A4" s="139"/>
      <c r="B4" s="138"/>
      <c r="C4" s="179"/>
      <c r="D4" s="268" t="s">
        <v>207</v>
      </c>
      <c r="E4" s="22"/>
      <c r="F4" s="22"/>
      <c r="G4" s="30"/>
      <c r="H4" s="179"/>
      <c r="I4" s="179"/>
      <c r="J4" s="179"/>
      <c r="K4" s="179"/>
      <c r="L4" s="669" t="s">
        <v>25</v>
      </c>
      <c r="M4" s="669"/>
      <c r="N4" s="669"/>
      <c r="O4" s="669"/>
      <c r="P4" s="669"/>
      <c r="Q4" s="669"/>
      <c r="R4" s="669"/>
      <c r="S4" s="179"/>
      <c r="T4" s="179"/>
      <c r="U4" s="179"/>
      <c r="V4" s="179"/>
      <c r="W4" s="179"/>
      <c r="X4" s="179"/>
      <c r="Y4" s="179"/>
      <c r="Z4" s="179"/>
      <c r="AA4" s="180"/>
    </row>
    <row r="5" spans="1:30" ht="12.75" customHeight="1" x14ac:dyDescent="0.2">
      <c r="A5" s="139"/>
      <c r="B5" s="138"/>
      <c r="C5" s="140"/>
      <c r="D5" s="172" t="s">
        <v>65</v>
      </c>
      <c r="E5" s="22"/>
      <c r="F5" s="172"/>
      <c r="G5" s="172"/>
      <c r="H5" s="140"/>
      <c r="I5" s="140"/>
      <c r="J5" s="140"/>
      <c r="K5" s="140"/>
      <c r="L5" s="677" t="s">
        <v>89</v>
      </c>
      <c r="M5" s="677"/>
      <c r="N5" s="677"/>
      <c r="O5" s="677"/>
      <c r="P5" s="677"/>
      <c r="Q5" s="677"/>
      <c r="R5" s="677"/>
      <c r="S5" s="140"/>
      <c r="T5" s="140"/>
      <c r="U5" s="140"/>
      <c r="V5" s="140"/>
      <c r="W5" s="140"/>
      <c r="X5" s="140"/>
      <c r="Y5" s="140"/>
      <c r="Z5" s="140"/>
      <c r="AA5" s="181"/>
    </row>
    <row r="6" spans="1:30" x14ac:dyDescent="0.2">
      <c r="B6" s="23"/>
      <c r="C6" s="67"/>
      <c r="D6" s="172" t="s">
        <v>64</v>
      </c>
      <c r="E6" s="268" t="str">
        <f>'AGUA POTABLE 1'!E6</f>
        <v>22  DE MARZO  DE 2015</v>
      </c>
      <c r="F6" s="22"/>
      <c r="G6" s="67"/>
      <c r="H6" s="67"/>
      <c r="I6" s="67"/>
      <c r="J6" s="67"/>
      <c r="K6" s="67"/>
      <c r="L6" s="677"/>
      <c r="M6" s="677"/>
      <c r="N6" s="677"/>
      <c r="O6" s="677"/>
      <c r="P6" s="677"/>
      <c r="Q6" s="677"/>
      <c r="R6" s="677"/>
      <c r="S6" s="34"/>
      <c r="T6" s="670" t="s">
        <v>39</v>
      </c>
      <c r="U6" s="670"/>
      <c r="V6" s="670"/>
      <c r="W6" s="670"/>
      <c r="X6" s="67"/>
      <c r="Y6" s="67"/>
      <c r="Z6" s="67"/>
      <c r="AA6" s="139"/>
    </row>
    <row r="7" spans="1:30" x14ac:dyDescent="0.2">
      <c r="B7" s="23"/>
      <c r="C7" s="67"/>
      <c r="D7" s="172" t="s">
        <v>71</v>
      </c>
      <c r="E7" s="67"/>
      <c r="F7" s="22"/>
      <c r="G7" s="67"/>
      <c r="H7" s="30"/>
      <c r="I7" s="30"/>
      <c r="J7" s="30"/>
      <c r="K7" s="30"/>
      <c r="L7" s="676" t="s">
        <v>63</v>
      </c>
      <c r="M7" s="676"/>
      <c r="N7" s="676"/>
      <c r="O7" s="676"/>
      <c r="P7" s="676"/>
      <c r="Q7" s="676"/>
      <c r="R7" s="676"/>
      <c r="S7" s="30"/>
      <c r="T7" s="36" t="s">
        <v>44</v>
      </c>
      <c r="U7" s="35" t="s">
        <v>45</v>
      </c>
      <c r="V7" s="67"/>
      <c r="W7" s="67"/>
      <c r="X7" s="67"/>
      <c r="Y7" s="67"/>
      <c r="Z7" s="67"/>
      <c r="AA7" s="139"/>
    </row>
    <row r="8" spans="1:30" x14ac:dyDescent="0.2">
      <c r="B8" s="23"/>
      <c r="C8" s="67"/>
      <c r="D8" s="172" t="s">
        <v>72</v>
      </c>
      <c r="E8" s="22"/>
      <c r="F8" s="22"/>
      <c r="G8" s="67"/>
      <c r="H8" s="140"/>
      <c r="I8" s="140"/>
      <c r="J8" s="140"/>
      <c r="K8" s="140"/>
      <c r="L8" s="674" t="s">
        <v>156</v>
      </c>
      <c r="M8" s="674"/>
      <c r="N8" s="674"/>
      <c r="O8" s="674"/>
      <c r="P8" s="674"/>
      <c r="Q8" s="674"/>
      <c r="R8" s="674"/>
      <c r="S8" s="34"/>
      <c r="T8" s="36" t="s">
        <v>41</v>
      </c>
      <c r="U8" s="35" t="s">
        <v>46</v>
      </c>
      <c r="V8" s="67"/>
      <c r="W8" s="34"/>
      <c r="X8" s="34"/>
      <c r="Y8" s="67"/>
      <c r="Z8" s="67"/>
      <c r="AA8" s="139"/>
    </row>
    <row r="9" spans="1:30" ht="13.5" thickBot="1" x14ac:dyDescent="0.25">
      <c r="B9" s="239"/>
      <c r="C9" s="141"/>
      <c r="D9" s="141"/>
      <c r="E9" s="141"/>
      <c r="F9" s="141"/>
      <c r="G9" s="141"/>
      <c r="H9" s="141"/>
      <c r="I9" s="141"/>
      <c r="J9" s="141"/>
      <c r="K9" s="141"/>
      <c r="L9" s="675" t="s">
        <v>23</v>
      </c>
      <c r="M9" s="675"/>
      <c r="N9" s="675"/>
      <c r="O9" s="675"/>
      <c r="P9" s="675"/>
      <c r="Q9" s="675"/>
      <c r="R9" s="675"/>
      <c r="S9" s="141"/>
      <c r="T9" s="141"/>
      <c r="U9" s="141"/>
      <c r="V9" s="141"/>
      <c r="W9" s="24"/>
      <c r="X9" s="24" t="s">
        <v>26</v>
      </c>
      <c r="Y9" s="25">
        <v>8</v>
      </c>
      <c r="Z9" s="25" t="s">
        <v>27</v>
      </c>
      <c r="AA9" s="183">
        <f>'AGUA POTABLE 1'!$AA$9</f>
        <v>13</v>
      </c>
    </row>
    <row r="10" spans="1:30" s="67" customFormat="1" ht="4.5" customHeight="1" thickBot="1" x14ac:dyDescent="0.25">
      <c r="W10" s="36"/>
      <c r="X10" s="171"/>
      <c r="Y10" s="171"/>
      <c r="Z10" s="171"/>
      <c r="AA10" s="178"/>
    </row>
    <row r="11" spans="1:30" s="7" customFormat="1" ht="30.75" customHeight="1" thickBot="1" x14ac:dyDescent="0.25">
      <c r="A11" s="66"/>
      <c r="B11" s="668" t="s">
        <v>142</v>
      </c>
      <c r="C11" s="668" t="s">
        <v>0</v>
      </c>
      <c r="D11" s="668"/>
      <c r="E11" s="668"/>
      <c r="F11" s="668"/>
      <c r="G11" s="668" t="s">
        <v>1</v>
      </c>
      <c r="H11" s="668" t="s">
        <v>2</v>
      </c>
      <c r="I11" s="668" t="s">
        <v>3</v>
      </c>
      <c r="J11" s="668" t="s">
        <v>37</v>
      </c>
      <c r="K11" s="668" t="s">
        <v>152</v>
      </c>
      <c r="L11" s="668" t="s">
        <v>4</v>
      </c>
      <c r="M11" s="678" t="s">
        <v>144</v>
      </c>
      <c r="N11" s="668" t="s">
        <v>5</v>
      </c>
      <c r="O11" s="668" t="s">
        <v>20</v>
      </c>
      <c r="P11" s="668" t="s">
        <v>6</v>
      </c>
      <c r="Q11" s="668"/>
      <c r="R11" s="668"/>
      <c r="S11" s="668"/>
      <c r="T11" s="668" t="s">
        <v>7</v>
      </c>
      <c r="U11" s="668"/>
      <c r="V11" s="668"/>
      <c r="W11" s="668" t="s">
        <v>8</v>
      </c>
      <c r="X11" s="668" t="s">
        <v>35</v>
      </c>
      <c r="Y11" s="668" t="s">
        <v>151</v>
      </c>
      <c r="Z11" s="668" t="s">
        <v>50</v>
      </c>
      <c r="AA11" s="668"/>
    </row>
    <row r="12" spans="1:30" s="7" customFormat="1" ht="30.75" customHeight="1" thickBot="1" x14ac:dyDescent="0.25">
      <c r="B12" s="668"/>
      <c r="C12" s="668"/>
      <c r="D12" s="668"/>
      <c r="E12" s="668"/>
      <c r="F12" s="668"/>
      <c r="G12" s="668"/>
      <c r="H12" s="668"/>
      <c r="I12" s="668"/>
      <c r="J12" s="668"/>
      <c r="K12" s="668"/>
      <c r="L12" s="668"/>
      <c r="M12" s="679"/>
      <c r="N12" s="668"/>
      <c r="O12" s="668"/>
      <c r="P12" s="184" t="s">
        <v>11</v>
      </c>
      <c r="Q12" s="632" t="s">
        <v>418</v>
      </c>
      <c r="R12" s="184" t="s">
        <v>51</v>
      </c>
      <c r="S12" s="184" t="s">
        <v>52</v>
      </c>
      <c r="T12" s="184" t="s">
        <v>12</v>
      </c>
      <c r="U12" s="184" t="s">
        <v>13</v>
      </c>
      <c r="V12" s="266" t="s">
        <v>157</v>
      </c>
      <c r="W12" s="668"/>
      <c r="X12" s="668"/>
      <c r="Y12" s="668"/>
      <c r="Z12" s="176" t="s">
        <v>42</v>
      </c>
      <c r="AA12" s="176" t="s">
        <v>40</v>
      </c>
    </row>
    <row r="13" spans="1:30" ht="3.75"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row>
    <row r="14" spans="1:30" ht="20.100000000000001" customHeight="1" x14ac:dyDescent="0.2">
      <c r="B14" s="132"/>
      <c r="C14" s="764" t="s">
        <v>32</v>
      </c>
      <c r="D14" s="764"/>
      <c r="E14" s="764"/>
      <c r="F14" s="764"/>
      <c r="G14" s="132"/>
      <c r="H14" s="132"/>
      <c r="I14" s="368"/>
      <c r="J14" s="368"/>
      <c r="K14" s="368"/>
      <c r="L14" s="132"/>
      <c r="M14" s="132"/>
      <c r="N14" s="369"/>
      <c r="O14" s="370"/>
      <c r="P14" s="369"/>
      <c r="Q14" s="369"/>
      <c r="R14" s="84"/>
      <c r="S14" s="84"/>
      <c r="T14" s="132"/>
      <c r="U14" s="132"/>
      <c r="V14" s="371"/>
      <c r="W14" s="372"/>
      <c r="X14" s="371"/>
      <c r="Y14" s="373"/>
      <c r="Z14" s="373"/>
      <c r="AA14" s="132"/>
      <c r="AC14" s="62" t="s">
        <v>425</v>
      </c>
      <c r="AD14" s="62" t="s">
        <v>426</v>
      </c>
    </row>
    <row r="15" spans="1:30" s="594" customFormat="1" ht="36" customHeight="1" x14ac:dyDescent="0.2">
      <c r="B15" s="317" t="s">
        <v>341</v>
      </c>
      <c r="C15" s="708" t="s">
        <v>200</v>
      </c>
      <c r="D15" s="708"/>
      <c r="E15" s="708"/>
      <c r="F15" s="708"/>
      <c r="G15" s="322" t="s">
        <v>202</v>
      </c>
      <c r="H15" s="317" t="s">
        <v>111</v>
      </c>
      <c r="I15" s="317" t="s">
        <v>106</v>
      </c>
      <c r="J15" s="317" t="s">
        <v>147</v>
      </c>
      <c r="K15" s="317" t="s">
        <v>126</v>
      </c>
      <c r="L15" s="651" t="s">
        <v>85</v>
      </c>
      <c r="M15" s="415" t="s">
        <v>153</v>
      </c>
      <c r="N15" s="490">
        <f>P15</f>
        <v>1000000</v>
      </c>
      <c r="O15" s="416">
        <v>0</v>
      </c>
      <c r="P15" s="358">
        <f>S15+Q15+R15</f>
        <v>1000000</v>
      </c>
      <c r="Q15" s="358">
        <v>1000000</v>
      </c>
      <c r="R15" s="358">
        <v>0</v>
      </c>
      <c r="S15" s="358">
        <v>0</v>
      </c>
      <c r="T15" s="322" t="s">
        <v>59</v>
      </c>
      <c r="U15" s="417">
        <v>3.3</v>
      </c>
      <c r="V15" s="324">
        <v>1</v>
      </c>
      <c r="W15" s="325">
        <v>116</v>
      </c>
      <c r="X15" s="324" t="s">
        <v>48</v>
      </c>
      <c r="Y15" s="597" t="s">
        <v>360</v>
      </c>
      <c r="Z15" s="361" t="s">
        <v>43</v>
      </c>
      <c r="AA15" s="361"/>
      <c r="AC15" s="594">
        <v>211234</v>
      </c>
      <c r="AD15" s="594">
        <v>993618</v>
      </c>
    </row>
    <row r="16" spans="1:30" s="594" customFormat="1" ht="30" customHeight="1" x14ac:dyDescent="0.2">
      <c r="B16" s="317" t="s">
        <v>342</v>
      </c>
      <c r="C16" s="708" t="s">
        <v>201</v>
      </c>
      <c r="D16" s="708"/>
      <c r="E16" s="708"/>
      <c r="F16" s="708"/>
      <c r="G16" s="322" t="s">
        <v>202</v>
      </c>
      <c r="H16" s="317" t="s">
        <v>111</v>
      </c>
      <c r="I16" s="317" t="s">
        <v>106</v>
      </c>
      <c r="J16" s="317" t="s">
        <v>147</v>
      </c>
      <c r="K16" s="317" t="s">
        <v>126</v>
      </c>
      <c r="L16" s="651" t="s">
        <v>110</v>
      </c>
      <c r="M16" s="415" t="s">
        <v>154</v>
      </c>
      <c r="N16" s="490">
        <f t="shared" ref="N16:N17" si="0">P16</f>
        <v>1000000</v>
      </c>
      <c r="O16" s="416">
        <v>0</v>
      </c>
      <c r="P16" s="358">
        <f t="shared" ref="P16:P17" si="1">S16+Q16+R16</f>
        <v>1000000</v>
      </c>
      <c r="Q16" s="358">
        <v>1000000</v>
      </c>
      <c r="R16" s="358">
        <v>0</v>
      </c>
      <c r="S16" s="358">
        <v>0</v>
      </c>
      <c r="T16" s="322" t="s">
        <v>102</v>
      </c>
      <c r="U16" s="417">
        <v>3.8</v>
      </c>
      <c r="V16" s="324">
        <v>1</v>
      </c>
      <c r="W16" s="325">
        <v>330</v>
      </c>
      <c r="X16" s="324" t="s">
        <v>48</v>
      </c>
      <c r="Y16" s="597" t="s">
        <v>360</v>
      </c>
      <c r="Z16" s="361" t="s">
        <v>43</v>
      </c>
      <c r="AA16" s="361"/>
      <c r="AC16" s="594">
        <v>211333</v>
      </c>
      <c r="AD16" s="594">
        <v>994013</v>
      </c>
    </row>
    <row r="17" spans="2:30" s="594" customFormat="1" ht="30" customHeight="1" thickBot="1" x14ac:dyDescent="0.25">
      <c r="B17" s="292" t="s">
        <v>378</v>
      </c>
      <c r="C17" s="766" t="s">
        <v>379</v>
      </c>
      <c r="D17" s="767"/>
      <c r="E17" s="767"/>
      <c r="F17" s="768"/>
      <c r="G17" s="314" t="s">
        <v>202</v>
      </c>
      <c r="H17" s="292" t="s">
        <v>111</v>
      </c>
      <c r="I17" s="292" t="s">
        <v>106</v>
      </c>
      <c r="J17" s="292" t="s">
        <v>147</v>
      </c>
      <c r="K17" s="292" t="s">
        <v>126</v>
      </c>
      <c r="L17" s="652" t="s">
        <v>230</v>
      </c>
      <c r="M17" s="375">
        <v>220020053</v>
      </c>
      <c r="N17" s="512">
        <f t="shared" si="0"/>
        <v>200000</v>
      </c>
      <c r="O17" s="454">
        <v>0</v>
      </c>
      <c r="P17" s="514">
        <f t="shared" si="1"/>
        <v>200000</v>
      </c>
      <c r="Q17" s="453">
        <v>100000</v>
      </c>
      <c r="R17" s="453">
        <v>0</v>
      </c>
      <c r="S17" s="453">
        <v>100000</v>
      </c>
      <c r="T17" s="314" t="s">
        <v>59</v>
      </c>
      <c r="U17" s="418">
        <v>1.5</v>
      </c>
      <c r="V17" s="315">
        <v>1</v>
      </c>
      <c r="W17" s="419">
        <v>74</v>
      </c>
      <c r="X17" s="315" t="s">
        <v>48</v>
      </c>
      <c r="Y17" s="598" t="s">
        <v>262</v>
      </c>
      <c r="Z17" s="420" t="s">
        <v>43</v>
      </c>
      <c r="AA17" s="420"/>
      <c r="AC17" s="594">
        <v>210409</v>
      </c>
      <c r="AD17" s="594">
        <v>993313</v>
      </c>
    </row>
    <row r="18" spans="2:30" ht="13.5" thickBot="1" x14ac:dyDescent="0.25">
      <c r="B18" s="1"/>
      <c r="C18" s="20"/>
      <c r="D18" s="20"/>
      <c r="E18" s="20"/>
      <c r="F18" s="20"/>
      <c r="G18" s="20"/>
      <c r="H18" s="1"/>
      <c r="I18" s="1"/>
      <c r="J18" s="1"/>
      <c r="K18" s="1"/>
      <c r="L18" s="19" t="s">
        <v>11</v>
      </c>
      <c r="M18" s="19"/>
      <c r="N18" s="17">
        <f>SUM(N15:N16)</f>
        <v>2000000</v>
      </c>
      <c r="O18" s="27"/>
      <c r="P18" s="17">
        <f>SUM(P15:P16)</f>
        <v>2000000</v>
      </c>
      <c r="Q18" s="18">
        <f>SUM(Q14:Q17)</f>
        <v>2100000</v>
      </c>
      <c r="R18" s="18">
        <f>SUM(R12:R16)</f>
        <v>0</v>
      </c>
      <c r="S18" s="18">
        <f>SUM(S12:S16)</f>
        <v>0</v>
      </c>
      <c r="T18" s="26"/>
      <c r="U18" s="20"/>
      <c r="V18" s="20"/>
      <c r="W18" s="20"/>
      <c r="X18" s="20"/>
      <c r="Y18" s="20"/>
      <c r="Z18" s="20"/>
      <c r="AA18" s="20"/>
    </row>
    <row r="19" spans="2:30" x14ac:dyDescent="0.2">
      <c r="B19" s="1"/>
      <c r="C19" s="20"/>
      <c r="D19" s="20"/>
      <c r="E19" s="20"/>
      <c r="F19" s="20"/>
      <c r="G19" s="20"/>
      <c r="H19" s="1"/>
      <c r="I19" s="1"/>
      <c r="J19" s="1"/>
      <c r="K19" s="1"/>
      <c r="Q19" s="60"/>
      <c r="R19" s="60"/>
      <c r="S19" s="78"/>
      <c r="U19" s="20"/>
      <c r="V19" s="20"/>
      <c r="W19" s="20"/>
      <c r="X19" s="20"/>
      <c r="Y19" s="20"/>
      <c r="Z19" s="20"/>
      <c r="AA19" s="20"/>
    </row>
    <row r="20" spans="2:30" x14ac:dyDescent="0.2">
      <c r="B20" s="1"/>
      <c r="C20" s="20"/>
      <c r="D20" s="20"/>
      <c r="E20" s="20"/>
      <c r="F20" s="20"/>
      <c r="G20" s="20"/>
      <c r="H20" s="1"/>
      <c r="I20" s="1"/>
      <c r="J20" s="1"/>
      <c r="K20" s="1"/>
      <c r="Q20" s="60"/>
      <c r="R20" s="60"/>
      <c r="S20" s="78"/>
      <c r="U20" s="20"/>
      <c r="V20" s="20"/>
      <c r="W20" s="20"/>
      <c r="X20" s="20"/>
      <c r="Y20" s="20"/>
      <c r="Z20" s="20"/>
      <c r="AA20" s="20"/>
    </row>
    <row r="21" spans="2:30" x14ac:dyDescent="0.2">
      <c r="B21" s="1"/>
      <c r="C21" s="20"/>
      <c r="D21" s="20"/>
      <c r="E21" s="20"/>
      <c r="F21" s="20"/>
      <c r="G21" s="20"/>
      <c r="H21" s="1"/>
      <c r="I21" s="1"/>
      <c r="J21" s="1"/>
      <c r="K21" s="1"/>
      <c r="Q21" s="60"/>
      <c r="R21" s="60"/>
      <c r="S21" s="78"/>
      <c r="U21" s="20"/>
      <c r="V21" s="20"/>
      <c r="W21" s="20"/>
      <c r="X21" s="20"/>
      <c r="Y21" s="20"/>
      <c r="Z21" s="20"/>
      <c r="AA21" s="20"/>
    </row>
    <row r="22" spans="2:30" x14ac:dyDescent="0.2">
      <c r="B22" s="1"/>
      <c r="C22" s="20"/>
      <c r="D22" s="20"/>
      <c r="E22" s="20"/>
      <c r="F22" s="20"/>
      <c r="G22" s="20"/>
      <c r="H22" s="1"/>
      <c r="I22" s="1"/>
      <c r="J22" s="1"/>
      <c r="K22" s="1"/>
      <c r="Q22" s="60" t="s">
        <v>87</v>
      </c>
      <c r="R22" s="60"/>
      <c r="S22" s="78"/>
      <c r="U22" s="20"/>
      <c r="V22" s="20"/>
      <c r="W22" s="20"/>
      <c r="X22" s="20"/>
      <c r="Y22" s="20"/>
      <c r="Z22" s="20"/>
      <c r="AA22" s="20"/>
    </row>
    <row r="23" spans="2:30" x14ac:dyDescent="0.2">
      <c r="B23" s="1"/>
      <c r="C23" s="20"/>
      <c r="D23" s="20"/>
      <c r="E23" s="20"/>
      <c r="F23" s="20"/>
      <c r="G23" s="20"/>
      <c r="H23" s="1"/>
      <c r="I23" s="1"/>
      <c r="J23" s="1"/>
      <c r="K23" s="1"/>
      <c r="Q23" s="60"/>
      <c r="R23" s="60"/>
      <c r="S23" s="78"/>
      <c r="U23" s="20"/>
      <c r="V23" s="20"/>
      <c r="W23" s="20"/>
      <c r="X23" s="20"/>
      <c r="Y23" s="20"/>
      <c r="Z23" s="20"/>
      <c r="AA23" s="20"/>
    </row>
    <row r="24" spans="2:30" x14ac:dyDescent="0.2">
      <c r="B24" s="1"/>
      <c r="C24" s="20"/>
      <c r="D24" s="20"/>
      <c r="E24" s="20"/>
      <c r="F24" s="20"/>
      <c r="G24" s="20"/>
      <c r="H24" s="1"/>
      <c r="I24" s="1"/>
      <c r="J24" s="1"/>
      <c r="K24" s="1"/>
      <c r="Q24" s="60"/>
      <c r="R24" s="60"/>
      <c r="S24" s="78"/>
      <c r="U24" s="20"/>
      <c r="V24" s="20"/>
      <c r="W24" s="20"/>
      <c r="X24" s="20"/>
      <c r="Y24" s="20"/>
      <c r="Z24" s="20"/>
      <c r="AA24" s="20"/>
    </row>
    <row r="25" spans="2:30" x14ac:dyDescent="0.2">
      <c r="Q25" s="60"/>
      <c r="R25" s="60"/>
      <c r="S25" s="78"/>
    </row>
    <row r="26" spans="2:30" x14ac:dyDescent="0.2">
      <c r="C26" s="15"/>
      <c r="D26" s="15"/>
      <c r="E26" s="15"/>
      <c r="F26" s="15"/>
      <c r="Q26" s="60"/>
      <c r="R26" s="60"/>
      <c r="S26" s="78"/>
      <c r="V26" s="666" t="s">
        <v>55</v>
      </c>
      <c r="W26" s="666"/>
      <c r="X26" s="666"/>
      <c r="Y26" s="666"/>
      <c r="Z26" s="666"/>
      <c r="AA26" s="666"/>
    </row>
    <row r="27" spans="2:30" ht="15.75" customHeight="1" x14ac:dyDescent="0.2">
      <c r="Q27" s="78"/>
      <c r="R27" s="78"/>
      <c r="V27" s="765" t="s">
        <v>17</v>
      </c>
      <c r="W27" s="765"/>
      <c r="X27" s="765"/>
      <c r="Y27" s="765"/>
      <c r="Z27" s="765"/>
      <c r="AA27" s="765"/>
    </row>
    <row r="29" spans="2:30" x14ac:dyDescent="0.2">
      <c r="N29" s="250"/>
    </row>
  </sheetData>
  <mergeCells count="30">
    <mergeCell ref="L8:R8"/>
    <mergeCell ref="L9:R9"/>
    <mergeCell ref="B11:B12"/>
    <mergeCell ref="C11:F12"/>
    <mergeCell ref="L11:L12"/>
    <mergeCell ref="H11:H12"/>
    <mergeCell ref="G11:G12"/>
    <mergeCell ref="I11:I12"/>
    <mergeCell ref="K11:K12"/>
    <mergeCell ref="T6:W6"/>
    <mergeCell ref="L5:R6"/>
    <mergeCell ref="L3:R3"/>
    <mergeCell ref="L4:R4"/>
    <mergeCell ref="L7:R7"/>
    <mergeCell ref="C14:F14"/>
    <mergeCell ref="V27:AA27"/>
    <mergeCell ref="Y11:Y12"/>
    <mergeCell ref="V26:AA26"/>
    <mergeCell ref="W11:W12"/>
    <mergeCell ref="X11:X12"/>
    <mergeCell ref="T11:V11"/>
    <mergeCell ref="Z11:AA11"/>
    <mergeCell ref="N11:N12"/>
    <mergeCell ref="P11:S11"/>
    <mergeCell ref="J11:J12"/>
    <mergeCell ref="O11:O12"/>
    <mergeCell ref="C16:F16"/>
    <mergeCell ref="C15:F15"/>
    <mergeCell ref="M11:M12"/>
    <mergeCell ref="C17:F17"/>
  </mergeCells>
  <phoneticPr fontId="0" type="noConversion"/>
  <printOptions horizontalCentered="1"/>
  <pageMargins left="0" right="0" top="0" bottom="0" header="0.19685039370078741" footer="0"/>
  <pageSetup paperSize="5" scale="65"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view="pageBreakPreview" topLeftCell="A10" zoomScaleSheetLayoutView="100" workbookViewId="0">
      <selection activeCell="AC17" sqref="AC17"/>
    </sheetView>
  </sheetViews>
  <sheetFormatPr baseColWidth="10" defaultRowHeight="12.75" x14ac:dyDescent="0.2"/>
  <cols>
    <col min="1" max="1" width="1.140625" style="62" customWidth="1"/>
    <col min="2" max="2" width="10.5703125" style="62" customWidth="1"/>
    <col min="3" max="3" width="10.7109375" style="62" customWidth="1"/>
    <col min="4" max="4" width="7.5703125" style="62" customWidth="1"/>
    <col min="5" max="5" width="6.85546875" style="62" customWidth="1"/>
    <col min="6" max="6" width="6" style="62" customWidth="1"/>
    <col min="7" max="7" width="8.140625" style="62" customWidth="1"/>
    <col min="8" max="8" width="5.28515625" style="62" customWidth="1"/>
    <col min="9" max="11" width="8.140625" style="62" customWidth="1"/>
    <col min="12" max="12" width="16.5703125" style="62" customWidth="1"/>
    <col min="13" max="13" width="10.85546875" style="62" customWidth="1"/>
    <col min="14" max="14" width="12.140625" style="62" customWidth="1"/>
    <col min="15" max="15" width="7.42578125" style="62" customWidth="1"/>
    <col min="16" max="16" width="12" style="62" customWidth="1"/>
    <col min="17" max="18" width="12.42578125" style="62" customWidth="1"/>
    <col min="19" max="19" width="12.7109375" style="62" customWidth="1"/>
    <col min="20" max="20" width="8.5703125" style="62" customWidth="1"/>
    <col min="21" max="21" width="10.42578125" style="62" customWidth="1"/>
    <col min="22" max="22" width="9.42578125" style="62" customWidth="1"/>
    <col min="23" max="23" width="8.140625" style="62" customWidth="1"/>
    <col min="24" max="24" width="12.85546875" style="62" customWidth="1"/>
    <col min="25" max="25" width="7.7109375" style="62" customWidth="1"/>
    <col min="26" max="26" width="4.5703125" style="62" customWidth="1"/>
    <col min="27" max="27" width="6.42578125" style="62" customWidth="1"/>
    <col min="28" max="28" width="1.5703125" style="62" customWidth="1"/>
    <col min="29" max="16384" width="11.42578125" style="62"/>
  </cols>
  <sheetData>
    <row r="1" spans="1:31" ht="13.5" thickBot="1" x14ac:dyDescent="0.25"/>
    <row r="2" spans="1:31" x14ac:dyDescent="0.2">
      <c r="B2" s="135"/>
      <c r="C2" s="136"/>
      <c r="D2" s="136"/>
      <c r="E2" s="136"/>
      <c r="F2" s="136"/>
      <c r="G2" s="136"/>
      <c r="H2" s="136"/>
      <c r="I2" s="136"/>
      <c r="J2" s="136"/>
      <c r="K2" s="136"/>
      <c r="L2" s="136"/>
      <c r="M2" s="136"/>
      <c r="N2" s="136"/>
      <c r="O2" s="136"/>
      <c r="P2" s="136"/>
      <c r="Q2" s="136"/>
      <c r="R2" s="136"/>
      <c r="S2" s="136"/>
      <c r="T2" s="136"/>
      <c r="U2" s="136"/>
      <c r="V2" s="136"/>
      <c r="W2" s="136"/>
      <c r="X2" s="136"/>
      <c r="Y2" s="136"/>
      <c r="Z2" s="136"/>
      <c r="AA2" s="137"/>
    </row>
    <row r="3" spans="1:31" ht="15.75" x14ac:dyDescent="0.25">
      <c r="A3" s="139"/>
      <c r="B3" s="138"/>
      <c r="C3" s="179"/>
      <c r="D3" s="22" t="s">
        <v>90</v>
      </c>
      <c r="E3" s="67"/>
      <c r="F3" s="22"/>
      <c r="G3" s="67"/>
      <c r="H3" s="179"/>
      <c r="I3" s="179"/>
      <c r="J3" s="179"/>
      <c r="K3" s="179"/>
      <c r="L3" s="669" t="s">
        <v>24</v>
      </c>
      <c r="M3" s="669"/>
      <c r="N3" s="669"/>
      <c r="O3" s="669"/>
      <c r="P3" s="669"/>
      <c r="Q3" s="669"/>
      <c r="R3" s="669"/>
      <c r="S3" s="669"/>
      <c r="U3" s="170" t="s">
        <v>57</v>
      </c>
      <c r="V3" s="22" t="s">
        <v>119</v>
      </c>
      <c r="X3" s="179"/>
      <c r="Y3" s="179"/>
      <c r="Z3" s="179"/>
      <c r="AA3" s="180"/>
    </row>
    <row r="4" spans="1:31" ht="15.75" x14ac:dyDescent="0.25">
      <c r="A4" s="139"/>
      <c r="B4" s="138"/>
      <c r="C4" s="179"/>
      <c r="D4" s="172" t="s">
        <v>56</v>
      </c>
      <c r="E4" s="22"/>
      <c r="F4" s="22"/>
      <c r="G4" s="30"/>
      <c r="H4" s="179"/>
      <c r="I4" s="179"/>
      <c r="J4" s="179"/>
      <c r="K4" s="179"/>
      <c r="L4" s="669" t="s">
        <v>25</v>
      </c>
      <c r="M4" s="669"/>
      <c r="N4" s="669"/>
      <c r="O4" s="669"/>
      <c r="P4" s="669"/>
      <c r="Q4" s="669"/>
      <c r="R4" s="669"/>
      <c r="S4" s="669"/>
      <c r="T4" s="179"/>
      <c r="U4" s="179"/>
      <c r="V4" s="179"/>
      <c r="W4" s="179"/>
      <c r="X4" s="179"/>
      <c r="Y4" s="179"/>
      <c r="Z4" s="179"/>
      <c r="AA4" s="180"/>
    </row>
    <row r="5" spans="1:31" x14ac:dyDescent="0.2">
      <c r="A5" s="139"/>
      <c r="B5" s="138"/>
      <c r="C5" s="140"/>
      <c r="D5" s="172" t="s">
        <v>65</v>
      </c>
      <c r="E5" s="22"/>
      <c r="F5" s="172"/>
      <c r="G5" s="172"/>
      <c r="H5" s="140"/>
      <c r="I5" s="140"/>
      <c r="J5" s="140"/>
      <c r="K5" s="140"/>
      <c r="L5" s="677" t="s">
        <v>89</v>
      </c>
      <c r="M5" s="677"/>
      <c r="N5" s="677"/>
      <c r="O5" s="677"/>
      <c r="P5" s="677"/>
      <c r="Q5" s="677"/>
      <c r="R5" s="677"/>
      <c r="S5" s="677"/>
      <c r="T5" s="140"/>
      <c r="U5" s="140"/>
      <c r="V5" s="140"/>
      <c r="W5" s="140"/>
      <c r="X5" s="140"/>
      <c r="Y5" s="140"/>
      <c r="Z5" s="140"/>
      <c r="AA5" s="181"/>
    </row>
    <row r="6" spans="1:31" x14ac:dyDescent="0.2">
      <c r="B6" s="23"/>
      <c r="C6" s="67"/>
      <c r="D6" s="172" t="s">
        <v>64</v>
      </c>
      <c r="E6" s="268" t="str">
        <f>'AGUA POTABLE 1'!E6</f>
        <v>22  DE MARZO  DE 2015</v>
      </c>
      <c r="F6" s="22"/>
      <c r="G6" s="67"/>
      <c r="H6" s="67"/>
      <c r="I6" s="67"/>
      <c r="J6" s="67"/>
      <c r="K6" s="67"/>
      <c r="L6" s="677"/>
      <c r="M6" s="677"/>
      <c r="N6" s="677"/>
      <c r="O6" s="677"/>
      <c r="P6" s="677"/>
      <c r="Q6" s="677"/>
      <c r="R6" s="677"/>
      <c r="S6" s="677"/>
      <c r="U6" s="670" t="s">
        <v>39</v>
      </c>
      <c r="V6" s="670"/>
      <c r="W6" s="670"/>
      <c r="X6" s="67"/>
      <c r="Y6" s="67"/>
      <c r="Z6" s="67"/>
      <c r="AA6" s="139"/>
    </row>
    <row r="7" spans="1:31" x14ac:dyDescent="0.2">
      <c r="B7" s="23"/>
      <c r="C7" s="67"/>
      <c r="D7" s="172" t="s">
        <v>71</v>
      </c>
      <c r="E7" s="67"/>
      <c r="F7" s="22"/>
      <c r="G7" s="67"/>
      <c r="H7" s="30"/>
      <c r="I7" s="30"/>
      <c r="J7" s="30"/>
      <c r="K7" s="30"/>
      <c r="L7" s="676" t="s">
        <v>63</v>
      </c>
      <c r="M7" s="676"/>
      <c r="N7" s="676"/>
      <c r="O7" s="676"/>
      <c r="P7" s="676"/>
      <c r="Q7" s="676"/>
      <c r="R7" s="676"/>
      <c r="S7" s="676"/>
      <c r="U7" s="36" t="s">
        <v>44</v>
      </c>
      <c r="V7" s="35" t="s">
        <v>45</v>
      </c>
      <c r="W7" s="67"/>
      <c r="X7" s="67"/>
      <c r="Y7" s="67"/>
      <c r="Z7" s="67"/>
      <c r="AA7" s="139"/>
    </row>
    <row r="8" spans="1:31" x14ac:dyDescent="0.2">
      <c r="B8" s="23"/>
      <c r="C8" s="67"/>
      <c r="D8" s="172" t="s">
        <v>72</v>
      </c>
      <c r="E8" s="22"/>
      <c r="F8" s="22"/>
      <c r="G8" s="67"/>
      <c r="H8" s="140"/>
      <c r="I8" s="140"/>
      <c r="J8" s="140"/>
      <c r="K8" s="140"/>
      <c r="L8" s="674" t="s">
        <v>156</v>
      </c>
      <c r="M8" s="674"/>
      <c r="N8" s="674"/>
      <c r="O8" s="674"/>
      <c r="P8" s="674"/>
      <c r="Q8" s="674"/>
      <c r="R8" s="674"/>
      <c r="S8" s="674"/>
      <c r="U8" s="36" t="s">
        <v>41</v>
      </c>
      <c r="V8" s="35" t="s">
        <v>46</v>
      </c>
      <c r="W8" s="67"/>
      <c r="X8" s="34"/>
      <c r="Y8" s="67"/>
      <c r="Z8" s="67"/>
      <c r="AA8" s="139"/>
    </row>
    <row r="9" spans="1:31" ht="13.5" thickBot="1" x14ac:dyDescent="0.25">
      <c r="B9" s="239"/>
      <c r="C9" s="141"/>
      <c r="D9" s="141"/>
      <c r="E9" s="141"/>
      <c r="F9" s="141"/>
      <c r="G9" s="141"/>
      <c r="H9" s="141"/>
      <c r="I9" s="141"/>
      <c r="J9" s="141"/>
      <c r="K9" s="141"/>
      <c r="L9" s="675" t="s">
        <v>229</v>
      </c>
      <c r="M9" s="675"/>
      <c r="N9" s="675"/>
      <c r="O9" s="675"/>
      <c r="P9" s="675"/>
      <c r="Q9" s="675"/>
      <c r="R9" s="675"/>
      <c r="S9" s="675"/>
      <c r="T9" s="141"/>
      <c r="U9" s="141"/>
      <c r="V9" s="141"/>
      <c r="W9" s="141"/>
      <c r="X9" s="24" t="s">
        <v>26</v>
      </c>
      <c r="Y9" s="25">
        <v>9</v>
      </c>
      <c r="Z9" s="25" t="s">
        <v>27</v>
      </c>
      <c r="AA9" s="183">
        <f>'AGUA POTABLE 1'!$AA$9</f>
        <v>13</v>
      </c>
    </row>
    <row r="10" spans="1:31" s="67" customFormat="1" ht="6.75" customHeight="1" thickBot="1" x14ac:dyDescent="0.25">
      <c r="W10" s="36"/>
      <c r="X10" s="171"/>
      <c r="Y10" s="171"/>
      <c r="Z10" s="178"/>
    </row>
    <row r="11" spans="1:31" s="7" customFormat="1" ht="24.75" customHeight="1" thickBot="1" x14ac:dyDescent="0.25">
      <c r="A11" s="66"/>
      <c r="B11" s="668" t="s">
        <v>142</v>
      </c>
      <c r="C11" s="668" t="s">
        <v>0</v>
      </c>
      <c r="D11" s="668"/>
      <c r="E11" s="668"/>
      <c r="F11" s="668"/>
      <c r="G11" s="668" t="s">
        <v>1</v>
      </c>
      <c r="H11" s="668" t="s">
        <v>2</v>
      </c>
      <c r="I11" s="668" t="s">
        <v>3</v>
      </c>
      <c r="J11" s="668" t="s">
        <v>37</v>
      </c>
      <c r="K11" s="668" t="s">
        <v>143</v>
      </c>
      <c r="L11" s="668" t="s">
        <v>4</v>
      </c>
      <c r="M11" s="678" t="s">
        <v>144</v>
      </c>
      <c r="N11" s="668" t="s">
        <v>5</v>
      </c>
      <c r="O11" s="668" t="s">
        <v>20</v>
      </c>
      <c r="P11" s="668" t="s">
        <v>6</v>
      </c>
      <c r="Q11" s="668"/>
      <c r="R11" s="668"/>
      <c r="S11" s="668"/>
      <c r="T11" s="668" t="s">
        <v>7</v>
      </c>
      <c r="U11" s="668"/>
      <c r="V11" s="668"/>
      <c r="W11" s="668" t="s">
        <v>8</v>
      </c>
      <c r="X11" s="668" t="s">
        <v>36</v>
      </c>
      <c r="Y11" s="668" t="s">
        <v>257</v>
      </c>
      <c r="Z11" s="668" t="s">
        <v>10</v>
      </c>
      <c r="AA11" s="668"/>
    </row>
    <row r="12" spans="1:31" s="7" customFormat="1" ht="27.75" thickBot="1" x14ac:dyDescent="0.25">
      <c r="B12" s="668"/>
      <c r="C12" s="668"/>
      <c r="D12" s="668"/>
      <c r="E12" s="668"/>
      <c r="F12" s="668"/>
      <c r="G12" s="668"/>
      <c r="H12" s="668"/>
      <c r="I12" s="668"/>
      <c r="J12" s="668"/>
      <c r="K12" s="668"/>
      <c r="L12" s="668"/>
      <c r="M12" s="679"/>
      <c r="N12" s="668"/>
      <c r="O12" s="668"/>
      <c r="P12" s="206" t="s">
        <v>11</v>
      </c>
      <c r="Q12" s="632" t="s">
        <v>418</v>
      </c>
      <c r="R12" s="273" t="s">
        <v>51</v>
      </c>
      <c r="S12" s="206" t="s">
        <v>60</v>
      </c>
      <c r="T12" s="206" t="s">
        <v>12</v>
      </c>
      <c r="U12" s="206" t="s">
        <v>13</v>
      </c>
      <c r="V12" s="266" t="s">
        <v>157</v>
      </c>
      <c r="W12" s="668"/>
      <c r="X12" s="668"/>
      <c r="Y12" s="668"/>
      <c r="Z12" s="187" t="s">
        <v>42</v>
      </c>
      <c r="AA12" s="187" t="s">
        <v>40</v>
      </c>
    </row>
    <row r="13" spans="1:31" ht="5.25" customHeight="1" thickBot="1" x14ac:dyDescent="0.25">
      <c r="B13" s="1"/>
      <c r="C13" s="1"/>
      <c r="D13" s="1"/>
      <c r="E13" s="1"/>
      <c r="F13" s="1"/>
      <c r="G13" s="1"/>
      <c r="H13" s="1"/>
      <c r="I13" s="1"/>
      <c r="J13" s="1"/>
      <c r="K13" s="1"/>
      <c r="L13" s="1"/>
      <c r="M13" s="1"/>
      <c r="N13" s="1"/>
      <c r="O13" s="1"/>
      <c r="P13" s="5"/>
      <c r="Q13" s="5"/>
      <c r="R13" s="5"/>
      <c r="S13" s="5"/>
      <c r="T13" s="5"/>
      <c r="U13" s="5"/>
      <c r="V13" s="5"/>
      <c r="W13" s="5"/>
      <c r="X13" s="5"/>
      <c r="Y13" s="5"/>
      <c r="Z13" s="5"/>
      <c r="AA13" s="5"/>
    </row>
    <row r="14" spans="1:31" ht="20.25" customHeight="1" x14ac:dyDescent="0.2">
      <c r="B14" s="102"/>
      <c r="C14" s="693" t="s">
        <v>31</v>
      </c>
      <c r="D14" s="694"/>
      <c r="E14" s="694"/>
      <c r="F14" s="695"/>
      <c r="G14" s="102"/>
      <c r="H14" s="102"/>
      <c r="I14" s="103"/>
      <c r="J14" s="103"/>
      <c r="K14" s="103"/>
      <c r="L14" s="102"/>
      <c r="M14" s="102"/>
      <c r="N14" s="104"/>
      <c r="O14" s="105"/>
      <c r="P14" s="104"/>
      <c r="Q14" s="104"/>
      <c r="R14" s="104"/>
      <c r="S14" s="104"/>
      <c r="T14" s="102"/>
      <c r="U14" s="102"/>
      <c r="V14" s="106"/>
      <c r="W14" s="110"/>
      <c r="X14" s="106"/>
      <c r="Y14" s="111"/>
      <c r="Z14" s="102"/>
      <c r="AA14" s="102"/>
      <c r="AC14" s="62" t="s">
        <v>425</v>
      </c>
      <c r="AD14" s="62" t="s">
        <v>426</v>
      </c>
      <c r="AE14" s="62" t="s">
        <v>427</v>
      </c>
    </row>
    <row r="15" spans="1:31" s="594" customFormat="1" ht="30" customHeight="1" x14ac:dyDescent="0.2">
      <c r="B15" s="284" t="s">
        <v>343</v>
      </c>
      <c r="C15" s="702" t="s">
        <v>224</v>
      </c>
      <c r="D15" s="703"/>
      <c r="E15" s="703"/>
      <c r="F15" s="704"/>
      <c r="G15" s="309" t="s">
        <v>19</v>
      </c>
      <c r="H15" s="309" t="s">
        <v>355</v>
      </c>
      <c r="I15" s="309" t="s">
        <v>108</v>
      </c>
      <c r="J15" s="284" t="s">
        <v>147</v>
      </c>
      <c r="K15" s="284" t="s">
        <v>122</v>
      </c>
      <c r="L15" s="328" t="s">
        <v>220</v>
      </c>
      <c r="M15" s="637" t="s">
        <v>300</v>
      </c>
      <c r="N15" s="287">
        <f t="shared" ref="N15:N25" si="0">P15</f>
        <v>90000</v>
      </c>
      <c r="O15" s="288">
        <v>0</v>
      </c>
      <c r="P15" s="289">
        <f>S15+R15+Q15</f>
        <v>90000</v>
      </c>
      <c r="Q15" s="289">
        <v>90000</v>
      </c>
      <c r="R15" s="490">
        <v>0</v>
      </c>
      <c r="S15" s="344">
        <v>0</v>
      </c>
      <c r="T15" s="288" t="s">
        <v>386</v>
      </c>
      <c r="U15" s="327">
        <v>33</v>
      </c>
      <c r="V15" s="374">
        <v>1</v>
      </c>
      <c r="W15" s="283">
        <v>102</v>
      </c>
      <c r="X15" s="290" t="s">
        <v>66</v>
      </c>
      <c r="Y15" s="469" t="s">
        <v>263</v>
      </c>
      <c r="Z15" s="291" t="s">
        <v>43</v>
      </c>
      <c r="AA15" s="291"/>
      <c r="AC15" s="594">
        <v>210839</v>
      </c>
      <c r="AD15" s="594">
        <v>993207</v>
      </c>
      <c r="AE15" s="594" t="s">
        <v>423</v>
      </c>
    </row>
    <row r="16" spans="1:31" s="594" customFormat="1" ht="30" customHeight="1" x14ac:dyDescent="0.2">
      <c r="B16" s="284" t="s">
        <v>344</v>
      </c>
      <c r="C16" s="702" t="s">
        <v>225</v>
      </c>
      <c r="D16" s="703"/>
      <c r="E16" s="703"/>
      <c r="F16" s="704"/>
      <c r="G16" s="309" t="s">
        <v>19</v>
      </c>
      <c r="H16" s="309" t="s">
        <v>355</v>
      </c>
      <c r="I16" s="309" t="s">
        <v>107</v>
      </c>
      <c r="J16" s="284" t="s">
        <v>147</v>
      </c>
      <c r="K16" s="284" t="s">
        <v>122</v>
      </c>
      <c r="L16" s="328" t="s">
        <v>221</v>
      </c>
      <c r="M16" s="637" t="s">
        <v>271</v>
      </c>
      <c r="N16" s="287">
        <f t="shared" si="0"/>
        <v>200000</v>
      </c>
      <c r="O16" s="288">
        <v>0</v>
      </c>
      <c r="P16" s="289">
        <f t="shared" ref="P16:P26" si="1">S16+R16+Q16</f>
        <v>200000</v>
      </c>
      <c r="Q16" s="289">
        <v>200000</v>
      </c>
      <c r="R16" s="490">
        <v>0</v>
      </c>
      <c r="S16" s="344">
        <v>0</v>
      </c>
      <c r="T16" s="288" t="s">
        <v>14</v>
      </c>
      <c r="U16" s="327">
        <v>400</v>
      </c>
      <c r="V16" s="374">
        <v>1</v>
      </c>
      <c r="W16" s="283">
        <v>122</v>
      </c>
      <c r="X16" s="290" t="s">
        <v>66</v>
      </c>
      <c r="Y16" s="469" t="s">
        <v>262</v>
      </c>
      <c r="Z16" s="291" t="s">
        <v>43</v>
      </c>
      <c r="AA16" s="291"/>
      <c r="AC16" s="594">
        <v>210500</v>
      </c>
      <c r="AD16" s="594">
        <v>993920</v>
      </c>
      <c r="AE16" s="594" t="s">
        <v>423</v>
      </c>
    </row>
    <row r="17" spans="2:32" s="594" customFormat="1" ht="30" customHeight="1" x14ac:dyDescent="0.2">
      <c r="B17" s="284" t="s">
        <v>345</v>
      </c>
      <c r="C17" s="702" t="s">
        <v>226</v>
      </c>
      <c r="D17" s="703"/>
      <c r="E17" s="703"/>
      <c r="F17" s="704"/>
      <c r="G17" s="309" t="s">
        <v>19</v>
      </c>
      <c r="H17" s="309" t="s">
        <v>355</v>
      </c>
      <c r="I17" s="309" t="s">
        <v>107</v>
      </c>
      <c r="J17" s="284" t="s">
        <v>147</v>
      </c>
      <c r="K17" s="284" t="s">
        <v>122</v>
      </c>
      <c r="L17" s="328" t="s">
        <v>215</v>
      </c>
      <c r="M17" s="637" t="s">
        <v>301</v>
      </c>
      <c r="N17" s="287">
        <f t="shared" ref="N17" si="2">P17</f>
        <v>200000</v>
      </c>
      <c r="O17" s="288">
        <v>0</v>
      </c>
      <c r="P17" s="289">
        <f t="shared" si="1"/>
        <v>200000</v>
      </c>
      <c r="Q17" s="289">
        <v>200000</v>
      </c>
      <c r="R17" s="490">
        <v>0</v>
      </c>
      <c r="S17" s="344">
        <v>0</v>
      </c>
      <c r="T17" s="288" t="s">
        <v>14</v>
      </c>
      <c r="U17" s="327">
        <v>400</v>
      </c>
      <c r="V17" s="374">
        <v>1</v>
      </c>
      <c r="W17" s="283">
        <v>87</v>
      </c>
      <c r="X17" s="290" t="s">
        <v>66</v>
      </c>
      <c r="Y17" s="469" t="s">
        <v>263</v>
      </c>
      <c r="Z17" s="291" t="s">
        <v>43</v>
      </c>
      <c r="AA17" s="291"/>
      <c r="AC17" s="594">
        <v>210617</v>
      </c>
      <c r="AD17" s="594">
        <v>993941</v>
      </c>
      <c r="AE17" s="594" t="s">
        <v>423</v>
      </c>
    </row>
    <row r="18" spans="2:32" s="594" customFormat="1" ht="30" customHeight="1" x14ac:dyDescent="0.2">
      <c r="B18" s="284" t="s">
        <v>346</v>
      </c>
      <c r="C18" s="702" t="s">
        <v>227</v>
      </c>
      <c r="D18" s="703"/>
      <c r="E18" s="703"/>
      <c r="F18" s="704"/>
      <c r="G18" s="309" t="s">
        <v>19</v>
      </c>
      <c r="H18" s="309" t="s">
        <v>355</v>
      </c>
      <c r="I18" s="309" t="s">
        <v>108</v>
      </c>
      <c r="J18" s="284" t="s">
        <v>147</v>
      </c>
      <c r="K18" s="284" t="s">
        <v>122</v>
      </c>
      <c r="L18" s="328" t="s">
        <v>216</v>
      </c>
      <c r="M18" s="637" t="s">
        <v>302</v>
      </c>
      <c r="N18" s="287">
        <f t="shared" si="0"/>
        <v>30000</v>
      </c>
      <c r="O18" s="288">
        <v>0</v>
      </c>
      <c r="P18" s="289">
        <f t="shared" si="1"/>
        <v>30000</v>
      </c>
      <c r="Q18" s="289">
        <v>30000</v>
      </c>
      <c r="R18" s="490">
        <v>0</v>
      </c>
      <c r="S18" s="344">
        <v>0</v>
      </c>
      <c r="T18" s="288" t="s">
        <v>14</v>
      </c>
      <c r="U18" s="327">
        <v>25</v>
      </c>
      <c r="V18" s="374">
        <v>1</v>
      </c>
      <c r="W18" s="283">
        <v>118</v>
      </c>
      <c r="X18" s="290" t="s">
        <v>66</v>
      </c>
      <c r="Y18" s="469" t="s">
        <v>262</v>
      </c>
      <c r="Z18" s="291" t="s">
        <v>43</v>
      </c>
      <c r="AA18" s="291"/>
      <c r="AC18" s="594">
        <v>210200</v>
      </c>
      <c r="AD18" s="594">
        <v>994051</v>
      </c>
      <c r="AE18" s="594" t="s">
        <v>423</v>
      </c>
    </row>
    <row r="19" spans="2:32" s="594" customFormat="1" ht="30" customHeight="1" x14ac:dyDescent="0.2">
      <c r="B19" s="284" t="s">
        <v>347</v>
      </c>
      <c r="C19" s="702" t="s">
        <v>211</v>
      </c>
      <c r="D19" s="703"/>
      <c r="E19" s="703"/>
      <c r="F19" s="704"/>
      <c r="G19" s="309" t="s">
        <v>19</v>
      </c>
      <c r="H19" s="309" t="s">
        <v>355</v>
      </c>
      <c r="I19" s="309" t="s">
        <v>108</v>
      </c>
      <c r="J19" s="284" t="s">
        <v>147</v>
      </c>
      <c r="K19" s="284" t="s">
        <v>122</v>
      </c>
      <c r="L19" s="328" t="s">
        <v>217</v>
      </c>
      <c r="M19" s="637" t="s">
        <v>288</v>
      </c>
      <c r="N19" s="287">
        <f t="shared" si="0"/>
        <v>50000</v>
      </c>
      <c r="O19" s="288">
        <v>0</v>
      </c>
      <c r="P19" s="289">
        <f t="shared" si="1"/>
        <v>50000</v>
      </c>
      <c r="Q19" s="289">
        <v>50000</v>
      </c>
      <c r="R19" s="490">
        <v>0</v>
      </c>
      <c r="S19" s="344">
        <v>0</v>
      </c>
      <c r="T19" s="288" t="s">
        <v>14</v>
      </c>
      <c r="U19" s="327">
        <v>80</v>
      </c>
      <c r="V19" s="374">
        <v>1</v>
      </c>
      <c r="W19" s="283">
        <v>81</v>
      </c>
      <c r="X19" s="290" t="s">
        <v>66</v>
      </c>
      <c r="Y19" s="469" t="s">
        <v>263</v>
      </c>
      <c r="Z19" s="291" t="s">
        <v>43</v>
      </c>
      <c r="AA19" s="291"/>
      <c r="AC19" s="594">
        <v>210549</v>
      </c>
      <c r="AD19" s="594">
        <v>992747</v>
      </c>
      <c r="AE19" s="594" t="s">
        <v>384</v>
      </c>
      <c r="AF19" s="594">
        <v>100</v>
      </c>
    </row>
    <row r="20" spans="2:32" s="594" customFormat="1" ht="30" customHeight="1" x14ac:dyDescent="0.2">
      <c r="B20" s="284" t="s">
        <v>348</v>
      </c>
      <c r="C20" s="702" t="s">
        <v>228</v>
      </c>
      <c r="D20" s="703"/>
      <c r="E20" s="703"/>
      <c r="F20" s="704"/>
      <c r="G20" s="309" t="s">
        <v>19</v>
      </c>
      <c r="H20" s="309" t="s">
        <v>355</v>
      </c>
      <c r="I20" s="309" t="s">
        <v>107</v>
      </c>
      <c r="J20" s="284" t="s">
        <v>147</v>
      </c>
      <c r="K20" s="284" t="s">
        <v>122</v>
      </c>
      <c r="L20" s="328" t="s">
        <v>218</v>
      </c>
      <c r="M20" s="637" t="s">
        <v>303</v>
      </c>
      <c r="N20" s="287">
        <f t="shared" ref="N20:N21" si="3">P20</f>
        <v>300000</v>
      </c>
      <c r="O20" s="288">
        <v>0</v>
      </c>
      <c r="P20" s="289">
        <f t="shared" si="1"/>
        <v>300000</v>
      </c>
      <c r="Q20" s="289">
        <v>300000</v>
      </c>
      <c r="R20" s="490">
        <v>0</v>
      </c>
      <c r="S20" s="344">
        <v>0</v>
      </c>
      <c r="T20" s="288" t="s">
        <v>366</v>
      </c>
      <c r="U20" s="327">
        <v>1</v>
      </c>
      <c r="V20" s="374">
        <v>1</v>
      </c>
      <c r="W20" s="283">
        <v>185</v>
      </c>
      <c r="X20" s="290" t="s">
        <v>66</v>
      </c>
      <c r="Y20" s="469" t="s">
        <v>264</v>
      </c>
      <c r="Z20" s="291"/>
      <c r="AA20" s="291" t="s">
        <v>43</v>
      </c>
      <c r="AC20" s="594">
        <v>210544</v>
      </c>
      <c r="AD20" s="594">
        <v>993656</v>
      </c>
    </row>
    <row r="21" spans="2:32" s="594" customFormat="1" ht="30" customHeight="1" x14ac:dyDescent="0.2">
      <c r="B21" s="284" t="s">
        <v>349</v>
      </c>
      <c r="C21" s="702" t="s">
        <v>212</v>
      </c>
      <c r="D21" s="703"/>
      <c r="E21" s="703"/>
      <c r="F21" s="704"/>
      <c r="G21" s="309" t="s">
        <v>19</v>
      </c>
      <c r="H21" s="309" t="s">
        <v>355</v>
      </c>
      <c r="I21" s="309" t="s">
        <v>223</v>
      </c>
      <c r="J21" s="284" t="s">
        <v>147</v>
      </c>
      <c r="K21" s="284" t="s">
        <v>124</v>
      </c>
      <c r="L21" s="328" t="s">
        <v>219</v>
      </c>
      <c r="M21" s="637" t="s">
        <v>304</v>
      </c>
      <c r="N21" s="287">
        <f t="shared" si="3"/>
        <v>100000</v>
      </c>
      <c r="O21" s="288">
        <v>0</v>
      </c>
      <c r="P21" s="289">
        <f t="shared" si="1"/>
        <v>100000</v>
      </c>
      <c r="Q21" s="289">
        <v>100000</v>
      </c>
      <c r="R21" s="490">
        <v>0</v>
      </c>
      <c r="S21" s="344">
        <v>0</v>
      </c>
      <c r="T21" s="288" t="s">
        <v>59</v>
      </c>
      <c r="U21" s="327">
        <v>1</v>
      </c>
      <c r="V21" s="374">
        <v>1</v>
      </c>
      <c r="W21" s="283">
        <v>216</v>
      </c>
      <c r="X21" s="290" t="s">
        <v>66</v>
      </c>
      <c r="Y21" s="469" t="s">
        <v>263</v>
      </c>
      <c r="Z21" s="291" t="s">
        <v>43</v>
      </c>
      <c r="AA21" s="291"/>
      <c r="AC21" s="594">
        <v>210140</v>
      </c>
      <c r="AD21" s="594">
        <v>993112</v>
      </c>
    </row>
    <row r="22" spans="2:32" s="594" customFormat="1" ht="30" customHeight="1" x14ac:dyDescent="0.2">
      <c r="B22" s="284" t="s">
        <v>350</v>
      </c>
      <c r="C22" s="702" t="s">
        <v>208</v>
      </c>
      <c r="D22" s="703"/>
      <c r="E22" s="703"/>
      <c r="F22" s="704"/>
      <c r="G22" s="309" t="s">
        <v>19</v>
      </c>
      <c r="H22" s="309" t="s">
        <v>355</v>
      </c>
      <c r="I22" s="309" t="s">
        <v>223</v>
      </c>
      <c r="J22" s="284" t="s">
        <v>147</v>
      </c>
      <c r="K22" s="284" t="s">
        <v>124</v>
      </c>
      <c r="L22" s="328" t="s">
        <v>169</v>
      </c>
      <c r="M22" s="637" t="s">
        <v>294</v>
      </c>
      <c r="N22" s="287">
        <f t="shared" si="0"/>
        <v>150000</v>
      </c>
      <c r="O22" s="288">
        <v>0</v>
      </c>
      <c r="P22" s="289">
        <f t="shared" si="1"/>
        <v>150000</v>
      </c>
      <c r="Q22" s="289">
        <v>150000</v>
      </c>
      <c r="R22" s="490">
        <v>0</v>
      </c>
      <c r="S22" s="344">
        <v>0</v>
      </c>
      <c r="T22" s="288" t="s">
        <v>59</v>
      </c>
      <c r="U22" s="327">
        <v>1.5</v>
      </c>
      <c r="V22" s="374">
        <v>1</v>
      </c>
      <c r="W22" s="283">
        <v>92</v>
      </c>
      <c r="X22" s="290" t="s">
        <v>66</v>
      </c>
      <c r="Y22" s="469" t="s">
        <v>263</v>
      </c>
      <c r="Z22" s="291" t="s">
        <v>43</v>
      </c>
      <c r="AA22" s="291"/>
      <c r="AC22" s="594">
        <v>211124</v>
      </c>
      <c r="AD22" s="594">
        <v>994033</v>
      </c>
    </row>
    <row r="23" spans="2:32" s="594" customFormat="1" ht="30" customHeight="1" x14ac:dyDescent="0.2">
      <c r="B23" s="284" t="s">
        <v>351</v>
      </c>
      <c r="C23" s="702" t="s">
        <v>208</v>
      </c>
      <c r="D23" s="703"/>
      <c r="E23" s="703"/>
      <c r="F23" s="704"/>
      <c r="G23" s="309" t="s">
        <v>19</v>
      </c>
      <c r="H23" s="309" t="s">
        <v>355</v>
      </c>
      <c r="I23" s="309" t="s">
        <v>223</v>
      </c>
      <c r="J23" s="284" t="s">
        <v>147</v>
      </c>
      <c r="K23" s="284" t="s">
        <v>124</v>
      </c>
      <c r="L23" s="328" t="s">
        <v>175</v>
      </c>
      <c r="M23" s="637" t="s">
        <v>269</v>
      </c>
      <c r="N23" s="287">
        <f t="shared" ref="N23" si="4">P23</f>
        <v>250000</v>
      </c>
      <c r="O23" s="288">
        <v>0</v>
      </c>
      <c r="P23" s="289">
        <f t="shared" si="1"/>
        <v>250000</v>
      </c>
      <c r="Q23" s="289">
        <v>250000</v>
      </c>
      <c r="R23" s="490">
        <v>0</v>
      </c>
      <c r="S23" s="344">
        <v>0</v>
      </c>
      <c r="T23" s="288" t="s">
        <v>59</v>
      </c>
      <c r="U23" s="327">
        <v>2.5</v>
      </c>
      <c r="V23" s="374">
        <v>1</v>
      </c>
      <c r="W23" s="283">
        <v>37</v>
      </c>
      <c r="X23" s="290" t="s">
        <v>66</v>
      </c>
      <c r="Y23" s="469" t="s">
        <v>263</v>
      </c>
      <c r="Z23" s="291" t="s">
        <v>43</v>
      </c>
      <c r="AA23" s="291"/>
      <c r="AC23" s="594">
        <v>210547</v>
      </c>
      <c r="AD23" s="594">
        <v>992727</v>
      </c>
    </row>
    <row r="24" spans="2:32" s="594" customFormat="1" ht="30" customHeight="1" x14ac:dyDescent="0.2">
      <c r="B24" s="284" t="s">
        <v>352</v>
      </c>
      <c r="C24" s="702" t="s">
        <v>209</v>
      </c>
      <c r="D24" s="703"/>
      <c r="E24" s="703"/>
      <c r="F24" s="704"/>
      <c r="G24" s="309" t="s">
        <v>19</v>
      </c>
      <c r="H24" s="309" t="s">
        <v>355</v>
      </c>
      <c r="I24" s="309" t="s">
        <v>223</v>
      </c>
      <c r="J24" s="284" t="s">
        <v>147</v>
      </c>
      <c r="K24" s="284" t="s">
        <v>124</v>
      </c>
      <c r="L24" s="328" t="s">
        <v>213</v>
      </c>
      <c r="M24" s="637" t="s">
        <v>259</v>
      </c>
      <c r="N24" s="287">
        <f t="shared" si="0"/>
        <v>300000</v>
      </c>
      <c r="O24" s="288">
        <v>0</v>
      </c>
      <c r="P24" s="289">
        <f t="shared" si="1"/>
        <v>300000</v>
      </c>
      <c r="Q24" s="289">
        <v>300000</v>
      </c>
      <c r="R24" s="490">
        <v>0</v>
      </c>
      <c r="S24" s="344">
        <v>0</v>
      </c>
      <c r="T24" s="288" t="s">
        <v>59</v>
      </c>
      <c r="U24" s="327">
        <v>3</v>
      </c>
      <c r="V24" s="374">
        <v>1</v>
      </c>
      <c r="W24" s="283">
        <v>58</v>
      </c>
      <c r="X24" s="290" t="s">
        <v>66</v>
      </c>
      <c r="Y24" s="469" t="s">
        <v>363</v>
      </c>
      <c r="Z24" s="291" t="s">
        <v>43</v>
      </c>
      <c r="AA24" s="291"/>
      <c r="AC24" s="594">
        <v>210308</v>
      </c>
      <c r="AD24" s="594">
        <v>992827</v>
      </c>
    </row>
    <row r="25" spans="2:32" s="594" customFormat="1" ht="30" customHeight="1" x14ac:dyDescent="0.2">
      <c r="B25" s="496" t="s">
        <v>353</v>
      </c>
      <c r="C25" s="709" t="s">
        <v>210</v>
      </c>
      <c r="D25" s="710"/>
      <c r="E25" s="710"/>
      <c r="F25" s="711"/>
      <c r="G25" s="497" t="s">
        <v>19</v>
      </c>
      <c r="H25" s="497" t="s">
        <v>355</v>
      </c>
      <c r="I25" s="497" t="s">
        <v>108</v>
      </c>
      <c r="J25" s="496" t="s">
        <v>147</v>
      </c>
      <c r="K25" s="496" t="s">
        <v>222</v>
      </c>
      <c r="L25" s="649" t="s">
        <v>214</v>
      </c>
      <c r="M25" s="638" t="s">
        <v>305</v>
      </c>
      <c r="N25" s="498">
        <f t="shared" si="0"/>
        <v>750000</v>
      </c>
      <c r="O25" s="511">
        <v>0</v>
      </c>
      <c r="P25" s="289">
        <f t="shared" si="1"/>
        <v>750000</v>
      </c>
      <c r="Q25" s="512">
        <v>250000</v>
      </c>
      <c r="R25" s="512">
        <v>250000</v>
      </c>
      <c r="S25" s="514">
        <v>250000</v>
      </c>
      <c r="T25" s="511" t="s">
        <v>367</v>
      </c>
      <c r="U25" s="499">
        <v>1</v>
      </c>
      <c r="V25" s="500">
        <v>1</v>
      </c>
      <c r="W25" s="501">
        <v>160</v>
      </c>
      <c r="X25" s="502" t="s">
        <v>66</v>
      </c>
      <c r="Y25" s="639" t="s">
        <v>263</v>
      </c>
      <c r="Z25" s="503" t="s">
        <v>43</v>
      </c>
      <c r="AA25" s="503"/>
      <c r="AC25" s="594">
        <v>205938</v>
      </c>
      <c r="AD25" s="594">
        <v>993426</v>
      </c>
      <c r="AE25" s="594" t="s">
        <v>428</v>
      </c>
    </row>
    <row r="26" spans="2:32" s="594" customFormat="1" ht="30" customHeight="1" thickBot="1" x14ac:dyDescent="0.25">
      <c r="B26" s="506" t="s">
        <v>354</v>
      </c>
      <c r="C26" s="769" t="s">
        <v>224</v>
      </c>
      <c r="D26" s="770"/>
      <c r="E26" s="770"/>
      <c r="F26" s="771"/>
      <c r="G26" s="513" t="s">
        <v>19</v>
      </c>
      <c r="H26" s="513"/>
      <c r="I26" s="513" t="s">
        <v>108</v>
      </c>
      <c r="J26" s="506" t="s">
        <v>147</v>
      </c>
      <c r="K26" s="506" t="s">
        <v>122</v>
      </c>
      <c r="L26" s="650" t="s">
        <v>364</v>
      </c>
      <c r="M26" s="640">
        <v>220020132</v>
      </c>
      <c r="N26" s="507">
        <v>150000</v>
      </c>
      <c r="O26" s="508">
        <v>0</v>
      </c>
      <c r="P26" s="289">
        <f t="shared" si="1"/>
        <v>150000</v>
      </c>
      <c r="Q26" s="509">
        <v>150000</v>
      </c>
      <c r="R26" s="509">
        <v>0</v>
      </c>
      <c r="S26" s="515">
        <v>0</v>
      </c>
      <c r="T26" s="508" t="s">
        <v>386</v>
      </c>
      <c r="U26" s="516">
        <v>33</v>
      </c>
      <c r="V26" s="517">
        <v>1</v>
      </c>
      <c r="W26" s="505">
        <v>68</v>
      </c>
      <c r="X26" s="510" t="s">
        <v>66</v>
      </c>
      <c r="Y26" s="641" t="s">
        <v>264</v>
      </c>
      <c r="Z26" s="518" t="s">
        <v>43</v>
      </c>
      <c r="AA26" s="518"/>
      <c r="AC26" s="594">
        <v>211443</v>
      </c>
      <c r="AD26" s="594">
        <v>993725</v>
      </c>
    </row>
    <row r="27" spans="2:32" ht="13.5" thickBot="1" x14ac:dyDescent="0.25">
      <c r="B27" s="1"/>
      <c r="C27" s="20"/>
      <c r="D27" s="20"/>
      <c r="E27" s="20"/>
      <c r="F27" s="20"/>
      <c r="G27" s="20"/>
      <c r="H27" s="1"/>
      <c r="I27" s="1"/>
      <c r="J27" s="1"/>
      <c r="K27" s="1"/>
      <c r="L27" s="19" t="s">
        <v>11</v>
      </c>
      <c r="M27" s="19"/>
      <c r="N27" s="18">
        <f>SUM(N14:N26)</f>
        <v>2570000</v>
      </c>
      <c r="O27" s="27"/>
      <c r="P27" s="17">
        <f>SUM(P14:P26)</f>
        <v>2570000</v>
      </c>
      <c r="Q27" s="17">
        <f>SUM(Q14:Q26)</f>
        <v>2070000</v>
      </c>
      <c r="R27" s="17">
        <f>SUM(R14:R26)</f>
        <v>250000</v>
      </c>
      <c r="S27" s="18">
        <f>SUM(S15:S26)</f>
        <v>250000</v>
      </c>
      <c r="T27" s="26"/>
      <c r="U27" s="20"/>
      <c r="V27" s="20"/>
      <c r="W27" s="207"/>
      <c r="X27" s="20"/>
      <c r="Y27" s="20"/>
      <c r="Z27" s="20"/>
    </row>
    <row r="28" spans="2:32" x14ac:dyDescent="0.2">
      <c r="O28" s="7"/>
      <c r="Q28" s="42"/>
      <c r="R28" s="42"/>
      <c r="W28" s="207"/>
    </row>
    <row r="29" spans="2:32" x14ac:dyDescent="0.2">
      <c r="O29" s="7"/>
    </row>
    <row r="30" spans="2:32" x14ac:dyDescent="0.2">
      <c r="C30" s="15"/>
      <c r="D30" s="15"/>
      <c r="E30" s="15"/>
      <c r="F30" s="15"/>
      <c r="N30" s="209"/>
      <c r="O30" s="209"/>
      <c r="P30" s="209"/>
      <c r="Q30" s="219"/>
      <c r="R30" s="219"/>
      <c r="S30" s="209"/>
      <c r="T30" s="209"/>
      <c r="U30" s="209"/>
      <c r="V30" s="666" t="s">
        <v>55</v>
      </c>
      <c r="W30" s="666"/>
      <c r="X30" s="666"/>
      <c r="Y30" s="666"/>
      <c r="Z30" s="666"/>
    </row>
    <row r="31" spans="2:32" x14ac:dyDescent="0.2">
      <c r="C31" s="62" t="s">
        <v>87</v>
      </c>
      <c r="N31" s="63"/>
      <c r="O31" s="209"/>
      <c r="P31" s="209"/>
      <c r="Q31" s="209"/>
      <c r="R31" s="209"/>
      <c r="S31" s="209"/>
      <c r="T31" s="209"/>
      <c r="V31" s="674" t="s">
        <v>17</v>
      </c>
      <c r="W31" s="674"/>
      <c r="X31" s="674"/>
      <c r="Y31" s="674"/>
      <c r="Z31" s="674"/>
    </row>
    <row r="33" spans="12:13" x14ac:dyDescent="0.2">
      <c r="L33" s="78"/>
      <c r="M33" s="78"/>
    </row>
    <row r="51" spans="3:9" x14ac:dyDescent="0.2">
      <c r="D51" s="7"/>
    </row>
    <row r="52" spans="3:9" x14ac:dyDescent="0.2">
      <c r="C52" s="208"/>
      <c r="D52" s="208"/>
      <c r="E52" s="208"/>
      <c r="F52" s="208"/>
      <c r="G52" s="208"/>
      <c r="H52" s="208"/>
      <c r="I52" s="208"/>
    </row>
    <row r="53" spans="3:9" x14ac:dyDescent="0.2">
      <c r="D53" s="208"/>
      <c r="E53" s="208"/>
      <c r="F53" s="208"/>
      <c r="G53" s="208"/>
      <c r="H53" s="208"/>
      <c r="I53" s="208"/>
    </row>
  </sheetData>
  <mergeCells count="39">
    <mergeCell ref="C25:F25"/>
    <mergeCell ref="C26:F26"/>
    <mergeCell ref="C15:F15"/>
    <mergeCell ref="C19:F19"/>
    <mergeCell ref="C20:F20"/>
    <mergeCell ref="C22:F22"/>
    <mergeCell ref="C24:F24"/>
    <mergeCell ref="C16:F16"/>
    <mergeCell ref="C17:F17"/>
    <mergeCell ref="C18:F18"/>
    <mergeCell ref="C21:F21"/>
    <mergeCell ref="C23:F23"/>
    <mergeCell ref="C14:F14"/>
    <mergeCell ref="L3:S3"/>
    <mergeCell ref="L4:S4"/>
    <mergeCell ref="L7:S7"/>
    <mergeCell ref="L8:S8"/>
    <mergeCell ref="V31:Z31"/>
    <mergeCell ref="V30:Z30"/>
    <mergeCell ref="Z11:AA11"/>
    <mergeCell ref="T11:V11"/>
    <mergeCell ref="W11:W12"/>
    <mergeCell ref="Y11:Y12"/>
    <mergeCell ref="X11:X12"/>
    <mergeCell ref="U6:W6"/>
    <mergeCell ref="L5:S6"/>
    <mergeCell ref="B11:B12"/>
    <mergeCell ref="N11:N12"/>
    <mergeCell ref="O11:O12"/>
    <mergeCell ref="C11:F12"/>
    <mergeCell ref="P11:S11"/>
    <mergeCell ref="J11:J12"/>
    <mergeCell ref="I11:I12"/>
    <mergeCell ref="G11:G12"/>
    <mergeCell ref="H11:H12"/>
    <mergeCell ref="L11:L12"/>
    <mergeCell ref="K11:K12"/>
    <mergeCell ref="M11:M12"/>
    <mergeCell ref="L9:S9"/>
  </mergeCells>
  <phoneticPr fontId="0" type="noConversion"/>
  <printOptions horizontalCentered="1"/>
  <pageMargins left="0" right="0" top="0" bottom="0" header="0.19685039370078741" footer="0"/>
  <pageSetup paperSize="5" scale="65"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AGUA POTABLE 1</vt:lpstr>
      <vt:lpstr>DRENAJE 2</vt:lpstr>
      <vt:lpstr>URBANIZACION MPAL 3</vt:lpstr>
      <vt:lpstr>ELECTRIFICACION 4</vt:lpstr>
      <vt:lpstr>INF. BASICA DE SALUD 5</vt:lpstr>
      <vt:lpstr>INF. BASICA EDUCATIVA 6</vt:lpstr>
      <vt:lpstr>MEJORAMIENTO VIVIENDA 7</vt:lpstr>
      <vt:lpstr>CAMINOS RURALES 8</vt:lpstr>
      <vt:lpstr>INF PROD RURAL 9</vt:lpstr>
      <vt:lpstr>INDIRECTOS 10</vt:lpstr>
      <vt:lpstr>DESARROLLO INST. 11</vt:lpstr>
      <vt:lpstr>RESUMEN 12</vt:lpstr>
      <vt:lpstr>LINEAMIENTOS </vt:lpstr>
      <vt:lpstr>'AGUA POTABLE 1'!Área_de_impresión</vt:lpstr>
      <vt:lpstr>'CAMINOS RURALES 8'!Área_de_impresión</vt:lpstr>
      <vt:lpstr>'DESARROLLO INST. 11'!Área_de_impresión</vt:lpstr>
      <vt:lpstr>'DRENAJE 2'!Área_de_impresión</vt:lpstr>
      <vt:lpstr>'ELECTRIFICACION 4'!Área_de_impresión</vt:lpstr>
      <vt:lpstr>'INDIRECTOS 10'!Área_de_impresión</vt:lpstr>
      <vt:lpstr>'INF PROD RURAL 9'!Área_de_impresión</vt:lpstr>
      <vt:lpstr>'INF. BASICA DE SALUD 5'!Área_de_impresión</vt:lpstr>
      <vt:lpstr>'INF. BASICA EDUCATIVA 6'!Área_de_impresión</vt:lpstr>
      <vt:lpstr>'LINEAMIENTOS '!Área_de_impresión</vt:lpstr>
      <vt:lpstr>'MEJORAMIENTO VIVIENDA 7'!Área_de_impresión</vt:lpstr>
      <vt:lpstr>'RESUMEN 12'!Área_de_impresión</vt:lpstr>
      <vt:lpstr>'URBANIZACION MPAL 3'!Área_de_impresión</vt:lpstr>
      <vt:lpstr>'AGUA POTABLE 1'!Títulos_a_imprimir</vt:lpstr>
    </vt:vector>
  </TitlesOfParts>
  <Company>MUNICIPIO DE PINAL DE AMOLES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ANALISIS TECNICO Y PRECIOS UNITARIOS</dc:creator>
  <cp:lastModifiedBy>OP</cp:lastModifiedBy>
  <cp:lastPrinted>2015-06-17T17:04:22Z</cp:lastPrinted>
  <dcterms:created xsi:type="dcterms:W3CDTF">2000-10-06T18:07:40Z</dcterms:created>
  <dcterms:modified xsi:type="dcterms:W3CDTF">2016-03-14T19:10:30Z</dcterms:modified>
</cp:coreProperties>
</file>