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970" tabRatio="909" firstSheet="3" activeTab="10"/>
  </bookViews>
  <sheets>
    <sheet name="AGUA POTABLE 1" sheetId="1" r:id="rId1"/>
    <sheet name="DRENAJE LETRINA Y ALCAN" sheetId="2" r:id="rId2"/>
    <sheet name="URBANIZACION MPAL 3" sheetId="3" r:id="rId3"/>
    <sheet name="ELECTRIFICACION 4" sheetId="4" r:id="rId4"/>
    <sheet name="INF. BASICA DE SALUD 5" sheetId="5" r:id="rId5"/>
    <sheet name="INF. BASICA EDUCATIVA 6" sheetId="6" r:id="rId6"/>
    <sheet name="MEJORAMIENTO VIVIENDA 7" sheetId="7" r:id="rId7"/>
    <sheet name="CAMINOS RURALES 8" sheetId="8" r:id="rId8"/>
    <sheet name="INF PROD RURAL 9" sheetId="9" r:id="rId9"/>
    <sheet name="INDIRECTOS" sheetId="10" r:id="rId10"/>
    <sheet name="DESARROLLO INST." sheetId="11" r:id="rId11"/>
    <sheet name="RESUMEN" sheetId="12" r:id="rId12"/>
  </sheets>
  <externalReferences>
    <externalReference r:id="rId15"/>
  </externalReferences>
  <definedNames>
    <definedName name="_xlnm.Print_Area" localSheetId="0">'AGUA POTABLE 1'!$A$1:$Y$52</definedName>
    <definedName name="_xlnm.Print_Area" localSheetId="7">'CAMINOS RURALES 8'!$A$1:$Y$50</definedName>
    <definedName name="_xlnm.Print_Area" localSheetId="1">'DRENAJE LETRINA Y ALCAN'!$A$1:$Z$38</definedName>
    <definedName name="_xlnm.Print_Area" localSheetId="3">'ELECTRIFICACION 4'!$A$1:$Y$42</definedName>
    <definedName name="_xlnm.Print_Area" localSheetId="9">'INDIRECTOS'!$A$1:$V$42</definedName>
    <definedName name="_xlnm.Print_Area" localSheetId="8">'INF PROD RURAL 9'!$B$1:$W$35</definedName>
    <definedName name="_xlnm.Print_Area" localSheetId="4">'INF. BASICA DE SALUD 5'!$A$1:$Y$52</definedName>
    <definedName name="_xlnm.Print_Area" localSheetId="5">'INF. BASICA EDUCATIVA 6'!$A$1:$Y$40</definedName>
    <definedName name="_xlnm.Print_Area" localSheetId="6">'MEJORAMIENTO VIVIENDA 7'!$A$1:$X$32</definedName>
    <definedName name="_xlnm.Print_Area" localSheetId="11">'RESUMEN'!$A$1:$X$56</definedName>
    <definedName name="_xlnm.Print_Area" localSheetId="2">'URBANIZACION MPAL 3'!$A$1:$Z$53</definedName>
  </definedNames>
  <calcPr fullCalcOnLoad="1"/>
</workbook>
</file>

<file path=xl/sharedStrings.xml><?xml version="1.0" encoding="utf-8"?>
<sst xmlns="http://schemas.openxmlformats.org/spreadsheetml/2006/main" count="2439" uniqueCount="591">
  <si>
    <t>NO. DE OBRA Y TIPO DE LOCALIDAD</t>
  </si>
  <si>
    <t>NOMBRE Y DESCRIPCION DE LA OBRA  PROYECTO O ACCION</t>
  </si>
  <si>
    <t>SIT. DE LA OBRA</t>
  </si>
  <si>
    <t>PROG.</t>
  </si>
  <si>
    <t>SUBPROG.</t>
  </si>
  <si>
    <t>LOCALIDAD</t>
  </si>
  <si>
    <t>COSTO TOTAL</t>
  </si>
  <si>
    <t>INFRAESTRUCTURA FINANCIERA PESOS</t>
  </si>
  <si>
    <t>METAS TOTALES DEL PROYECTO</t>
  </si>
  <si>
    <t>NO. DE BENEFICIARIOS</t>
  </si>
  <si>
    <t>JORNALES</t>
  </si>
  <si>
    <t>MODO DE EJECUCION</t>
  </si>
  <si>
    <t>SUMA</t>
  </si>
  <si>
    <t>UNIDAD DE MEDIDA</t>
  </si>
  <si>
    <t>CANTIDAD</t>
  </si>
  <si>
    <t>01</t>
  </si>
  <si>
    <t>M2</t>
  </si>
  <si>
    <t>PINAL DE AMOLES</t>
  </si>
  <si>
    <t>INDIRECTOS</t>
  </si>
  <si>
    <t>PRESIDENTE DEL COPLADEM</t>
  </si>
  <si>
    <t>DESARROLLO INSTITUCIONAL</t>
  </si>
  <si>
    <t>I.T.</t>
  </si>
  <si>
    <t xml:space="preserve">AVANCE FISICO </t>
  </si>
  <si>
    <t>-</t>
  </si>
  <si>
    <t>03</t>
  </si>
  <si>
    <t>URBANIZACION MUNICIPAL</t>
  </si>
  <si>
    <t>SISTEMA</t>
  </si>
  <si>
    <t>AGUA POTABLE</t>
  </si>
  <si>
    <t>VIVIENDA</t>
  </si>
  <si>
    <t>OBRA</t>
  </si>
  <si>
    <t>MUNICIPIO:</t>
  </si>
  <si>
    <t>PINAL DE AMOLES.</t>
  </si>
  <si>
    <t>ZONA PRIORITARIA:</t>
  </si>
  <si>
    <t>DEPENDENCIA NORMATIVA:</t>
  </si>
  <si>
    <t>ESTADO:</t>
  </si>
  <si>
    <t>QUERETARO.</t>
  </si>
  <si>
    <t>INSTANCIA EJECUTORA: MUNICIPIO DE PINAL DE AMOLES.</t>
  </si>
  <si>
    <t>COMITÉ DE PLANEACION PARA EL DESARROLLO</t>
  </si>
  <si>
    <t>DEL MUNICIPIO DE PINAL DE AMOLES</t>
  </si>
  <si>
    <t>RAMO XXXIII APORTACIONES FEDERALES PARA ENTIDADES FEDERATIVAS Y MUNICIPIOS</t>
  </si>
  <si>
    <t>HOJA:</t>
  </si>
  <si>
    <t>DE:</t>
  </si>
  <si>
    <t>FISM</t>
  </si>
  <si>
    <t>DRENAJE, LETRINAS Y ALCANTARILLADO</t>
  </si>
  <si>
    <t>ELECTRIFICACION RURAL Y DE COLONIAS POBRES</t>
  </si>
  <si>
    <t>INFRAESTRUCTURA BÁSICA EDUCATIVA</t>
  </si>
  <si>
    <t>MEJORAMIENTO DE LA VIVIENDA</t>
  </si>
  <si>
    <t>INFRAESTRUCTURA PRODUCTIVA RURAL</t>
  </si>
  <si>
    <t>CAMINOS RURALES</t>
  </si>
  <si>
    <t>I.T</t>
  </si>
  <si>
    <t xml:space="preserve"> </t>
  </si>
  <si>
    <t>LA BARRANCA</t>
  </si>
  <si>
    <t>AGUA AMARGA</t>
  </si>
  <si>
    <t>SAN PEDRO ESCANELA</t>
  </si>
  <si>
    <t>LA MORITA</t>
  </si>
  <si>
    <t>EL RODEZNO</t>
  </si>
  <si>
    <t>LINEA ESTRATEGICA</t>
  </si>
  <si>
    <t>LINEA ESTRATÉGICA</t>
  </si>
  <si>
    <t>EMPLIEO Y DESARROLLO SUSTENTABLE</t>
  </si>
  <si>
    <t>TANQUE</t>
  </si>
  <si>
    <t>SAN PEDRO EL VIEJO</t>
  </si>
  <si>
    <t>AGUA FRIA DE GUDIÑO</t>
  </si>
  <si>
    <t>SAUZ DE GUADALUPE</t>
  </si>
  <si>
    <t>SAN GASPAR</t>
  </si>
  <si>
    <t>AHUACATLAN</t>
  </si>
  <si>
    <t>LOS PINOS</t>
  </si>
  <si>
    <t>EL RANCHITO</t>
  </si>
  <si>
    <t>C.P. JORGE ENRIQUE RESENDIZ MARTINEZ.</t>
  </si>
  <si>
    <t>DERRAMADERO DE BUCARELI</t>
  </si>
  <si>
    <t>PUERTO DEL DERRAMADERO</t>
  </si>
  <si>
    <t>CONSTRUCCION DE UNIDAD SANITARIA DOMICILIAR</t>
  </si>
  <si>
    <t>INTRODUCCION DE LD Y RD ELECTRICA</t>
  </si>
  <si>
    <t>HUAXQUILICO</t>
  </si>
  <si>
    <t>ESCANELILLA</t>
  </si>
  <si>
    <t>EL MURCIELAGO</t>
  </si>
  <si>
    <t>VARIAS</t>
  </si>
  <si>
    <t>EJE RECTOR</t>
  </si>
  <si>
    <t>DAS*</t>
  </si>
  <si>
    <t>03-03101</t>
  </si>
  <si>
    <t>04-03101</t>
  </si>
  <si>
    <t>C.P. JORGE ENRIQUE RESENDIZ MARTINEZ</t>
  </si>
  <si>
    <t>* DESARROLLO SOCIAL INCLUYENTE.</t>
  </si>
  <si>
    <t>DSI*</t>
  </si>
  <si>
    <t>04</t>
  </si>
  <si>
    <t>05</t>
  </si>
  <si>
    <t>08-05193</t>
  </si>
  <si>
    <t>06</t>
  </si>
  <si>
    <t>07</t>
  </si>
  <si>
    <t>01-08301</t>
  </si>
  <si>
    <t>08</t>
  </si>
  <si>
    <t>05-09312</t>
  </si>
  <si>
    <t>09</t>
  </si>
  <si>
    <t>DES*</t>
  </si>
  <si>
    <t>* DESARROLLO ECONOMICO SOSTENIBLE</t>
  </si>
  <si>
    <t>INFRAESTRUCTURA BASICA DE SALUD</t>
  </si>
  <si>
    <t>MODALIDAD DE EJECUCION.</t>
  </si>
  <si>
    <t>C</t>
  </si>
  <si>
    <t>C:</t>
  </si>
  <si>
    <t>*DESARROLLO SOCIAL INCLUYENTE.</t>
  </si>
  <si>
    <t>ASESORIAS Y CAPACITACIONES</t>
  </si>
  <si>
    <t>ESTUDIOS E INVESTIGACIONES</t>
  </si>
  <si>
    <t>EQUIPAMIENTO</t>
  </si>
  <si>
    <t>ACONDICIONAMIENTO DE ESPACIOS FISICOS</t>
  </si>
  <si>
    <t>ACTUALIZACION AL CATRASTO</t>
  </si>
  <si>
    <t>BOLSA COMUN</t>
  </si>
  <si>
    <t>AM</t>
  </si>
  <si>
    <t>X</t>
  </si>
  <si>
    <t>AM:</t>
  </si>
  <si>
    <t>ADMINISTRACION MUNICIPAL.</t>
  </si>
  <si>
    <t>CONTRATO.</t>
  </si>
  <si>
    <t>FONDO DE APORTACIONES PARA LA INFRAESTRUCTURA SOCIAL MUNICIPAL.</t>
  </si>
  <si>
    <t>CONTRATO</t>
  </si>
  <si>
    <t>ACONDICIONAMIENTO Y REHABILITACION DE SISTEMA DE AGUA POTABLE</t>
  </si>
  <si>
    <t>BENEFICIARIOS</t>
  </si>
  <si>
    <t>BUCARELI</t>
  </si>
  <si>
    <t>CONSTRUCCION DE RAMPA DE CONCRETO</t>
  </si>
  <si>
    <t>CONSTRUCCION DE CASA DE SALUD</t>
  </si>
  <si>
    <t>BIENESTAR</t>
  </si>
  <si>
    <t xml:space="preserve">PROMOCION Y DIFUCION </t>
  </si>
  <si>
    <t>SUPERVISION Y SERVICIOS PROFESIONALES</t>
  </si>
  <si>
    <t>GASTOS DE OPERACIÓN</t>
  </si>
  <si>
    <t>RESUMEN POR RUBROS</t>
  </si>
  <si>
    <t>MODALIDAD DE EJECUCION</t>
  </si>
  <si>
    <t>0101-3</t>
  </si>
  <si>
    <t>0103-1</t>
  </si>
  <si>
    <t>0101-1</t>
  </si>
  <si>
    <t>0101-2</t>
  </si>
  <si>
    <t>0310-1</t>
  </si>
  <si>
    <t>04111-01</t>
  </si>
  <si>
    <t>0519-1</t>
  </si>
  <si>
    <t>0519-3</t>
  </si>
  <si>
    <t>01-06221</t>
  </si>
  <si>
    <t>03-06221</t>
  </si>
  <si>
    <t>05-06221</t>
  </si>
  <si>
    <t>07-06221</t>
  </si>
  <si>
    <t>0622-1</t>
  </si>
  <si>
    <t>07261-14</t>
  </si>
  <si>
    <t>0830-1</t>
  </si>
  <si>
    <t>0931-2</t>
  </si>
  <si>
    <t>0931-1</t>
  </si>
  <si>
    <t>17-01011</t>
  </si>
  <si>
    <t>09-0411101</t>
  </si>
  <si>
    <t>10-0411101</t>
  </si>
  <si>
    <t>11-0411101</t>
  </si>
  <si>
    <t>DURAZNO DE SAN FRANCISCO</t>
  </si>
  <si>
    <t>05-03101</t>
  </si>
  <si>
    <t>08-03101</t>
  </si>
  <si>
    <t>0540</t>
  </si>
  <si>
    <t>QUIRAMBAL</t>
  </si>
  <si>
    <t>EL GALLO</t>
  </si>
  <si>
    <t>EL CHUVEJE</t>
  </si>
  <si>
    <t>PROYECTO</t>
  </si>
  <si>
    <t>VARIOS</t>
  </si>
  <si>
    <t>ELABORACION DE PROYECTOS</t>
  </si>
  <si>
    <t>ESTATAL</t>
  </si>
  <si>
    <t>FEDERAL</t>
  </si>
  <si>
    <t>TOTAL</t>
  </si>
  <si>
    <t>GASTOS INDIRECTOS</t>
  </si>
  <si>
    <t>GESTION Y ADMINISTRACION</t>
  </si>
  <si>
    <t>SERVICIOS (CURSOS, CONFERENCIAS, TELECONFERENCIAS, ETC.)</t>
  </si>
  <si>
    <t>MANTENIMIENTO DE VEHICULOS</t>
  </si>
  <si>
    <t>EVALUACION Y SEGUIMIENTO</t>
  </si>
  <si>
    <t>OTROS</t>
  </si>
  <si>
    <t>MANTENIMIENTO DE VEHICULOS DE OBRAS PUBLICAS</t>
  </si>
  <si>
    <t>1134</t>
  </si>
  <si>
    <t>1137</t>
  </si>
  <si>
    <t>1140</t>
  </si>
  <si>
    <t>1239</t>
  </si>
  <si>
    <t>1238</t>
  </si>
  <si>
    <t>FONDO DE  INFRAESTRUCTURA SOCIAL MUNICIPAL.</t>
  </si>
  <si>
    <t>04-111-01</t>
  </si>
  <si>
    <t>506-05-01-12-01</t>
  </si>
  <si>
    <t>AMPLIACIÓN DE LINEA Y RED DE DISTRIBUCIÓN DE ENERGÍA ELÉCTRICA</t>
  </si>
  <si>
    <t>LETRINAS</t>
  </si>
  <si>
    <t>MONTO ACTUAL</t>
  </si>
  <si>
    <t>MONTO ANTERIOR.</t>
  </si>
  <si>
    <t>MONTOA FAVOR</t>
  </si>
  <si>
    <t>*DESARROLLO AMBIENTAL SUSTENTABLE</t>
  </si>
  <si>
    <t>MONTO ADICIONAL.</t>
  </si>
  <si>
    <t>MAGUEY BLANCO</t>
  </si>
  <si>
    <t>ESTATAL</t>
  </si>
  <si>
    <t>GEQ.</t>
  </si>
  <si>
    <t>07-03101</t>
  </si>
  <si>
    <t>LA MECA</t>
  </si>
  <si>
    <t>JOYAS DE BUCARELI</t>
  </si>
  <si>
    <t>PUERTO DE ESCANELILLA</t>
  </si>
  <si>
    <t>SAN CARLOS CASA VIEJAS</t>
  </si>
  <si>
    <t>LA CEBOLLA</t>
  </si>
  <si>
    <t>EL CARRIZALITO</t>
  </si>
  <si>
    <t>AMPLIACION DE LA RED DE AGUA POTABLE</t>
  </si>
  <si>
    <t>CIRCULADO DE DEPOSITO</t>
  </si>
  <si>
    <t>SAN ANTONIO EL PELON</t>
  </si>
  <si>
    <t>TEMAZCALES</t>
  </si>
  <si>
    <t>EL PLATANO</t>
  </si>
  <si>
    <t>MABY DE LOS REYES</t>
  </si>
  <si>
    <t>AGUA VERDE</t>
  </si>
  <si>
    <t>ANEXO TECNICO DE PROPUESTA 2011</t>
  </si>
  <si>
    <t>SISTEMA DE AGUA POTABLE  ARROYO GRANDE 3ra ETAPA</t>
  </si>
  <si>
    <t>SISTEMA MULTIPLE DE AGUA POTABLE EL CARRIZAL 2da ETAPA</t>
  </si>
  <si>
    <t>EL NARANJO</t>
  </si>
  <si>
    <t>INTRODUCCION DE LINEA DE DRENAJE</t>
  </si>
  <si>
    <t>0309-1</t>
  </si>
  <si>
    <t>MTS</t>
  </si>
  <si>
    <t>JOYAS DEL DERRAMADERO</t>
  </si>
  <si>
    <t>LINDERO DEL TEJAMANIL</t>
  </si>
  <si>
    <t>EL CANTON.</t>
  </si>
  <si>
    <t>COATLAN.</t>
  </si>
  <si>
    <t>LA YERBABUENA.</t>
  </si>
  <si>
    <t xml:space="preserve">PAVIMENTACION DE CALLES </t>
  </si>
  <si>
    <t>SANTA AGUEDA</t>
  </si>
  <si>
    <t>DERRAMADERO DE JUAREZ</t>
  </si>
  <si>
    <t>EL TEJAMANIL</t>
  </si>
  <si>
    <t>PIE DE LA CUESTA</t>
  </si>
  <si>
    <t>CONSTRUCCION DE CANCHA DE USOS MULTIPLES</t>
  </si>
  <si>
    <t>EL TIMBRE DE GUADALUPE</t>
  </si>
  <si>
    <t>AHUACATLAN DE GUADALUPE</t>
  </si>
  <si>
    <t>CONSTRUCCION DE PUENTE PEATONAL BARRIO SAN JUAN DIEGO</t>
  </si>
  <si>
    <t>LA MOHONERA DE SAN PABLO</t>
  </si>
  <si>
    <t>PUERTO DE VIGAS</t>
  </si>
  <si>
    <t>MASTRANTO DE BUCARELI</t>
  </si>
  <si>
    <t>EL MADROÑO.</t>
  </si>
  <si>
    <t>PUERTO DE LOS VELAZQUEZ</t>
  </si>
  <si>
    <t>AMPLIACION DE ENERGIA ELECTRICA</t>
  </si>
  <si>
    <t>LA COLGADA</t>
  </si>
  <si>
    <t>CONSTRUCCION DE PUENTE PEATONAL BARRIO SAN RAFAEL</t>
  </si>
  <si>
    <t>EL CUERVO DE SAN RAFAEL.</t>
  </si>
  <si>
    <t>EL PEDREGAL</t>
  </si>
  <si>
    <t>11-06221</t>
  </si>
  <si>
    <t>12-06221</t>
  </si>
  <si>
    <t>14-06221</t>
  </si>
  <si>
    <t>CUESTA DE HUAZMAZONTLA</t>
  </si>
  <si>
    <t>LA TINAJA.</t>
  </si>
  <si>
    <t>EL MEZQUITE</t>
  </si>
  <si>
    <t>LA LOMA DE GUADALUPE</t>
  </si>
  <si>
    <t>AGUA DEL MAIZ</t>
  </si>
  <si>
    <t>A REALIZAR EN 2011</t>
  </si>
  <si>
    <t>EN CUMPLIMIENTO DEL ARTICULO 33 DE LA LEY DE COORDINACION FISCAL VIGENTE, SE REALIZA LA PUBLICACION DE LA PROPUESTA INICIAL DE OBRA PUBLICA DEL RAMO 33, PROGRAMA (FISM) DEL EJERCICIO FISCAL 2011</t>
  </si>
  <si>
    <t>SAN ISIDRO DE SAN PEDRO</t>
  </si>
  <si>
    <t>VARIAS LOCALIDADES</t>
  </si>
  <si>
    <t>LA CURVA  PINAL DE AMOLES.</t>
  </si>
  <si>
    <t xml:space="preserve">AMPLIACION DE LINEA DE DRENAJE </t>
  </si>
  <si>
    <t>LAS ANTENAS DE AHUACATLAN.</t>
  </si>
  <si>
    <t>06-03101</t>
  </si>
  <si>
    <t>ADJUNTAS DE AHUACATLAN.</t>
  </si>
  <si>
    <t>PAVIMENTACION DE CALLE  ESCOBEDO</t>
  </si>
  <si>
    <t>CECYTEQ PINAL</t>
  </si>
  <si>
    <t>HUAJALES</t>
  </si>
  <si>
    <t xml:space="preserve"> INTRODUCCION DE LD Y RD ELECTRICA 3ra ETAPA</t>
  </si>
  <si>
    <t>LA BONDOJITO PINAL DE AMOLES</t>
  </si>
  <si>
    <t>COLONIA SAN MARTIN</t>
  </si>
  <si>
    <t xml:space="preserve">INTRODUCCION DE ALUMBRADO PUBLICO EN ANDADOR PEATONAL </t>
  </si>
  <si>
    <t>EL REFUGIO</t>
  </si>
  <si>
    <t>REHABILITACION DE SUPERVISION ESCOLAR</t>
  </si>
  <si>
    <t>CIRCULADO PERIMETRAL EN ESC. T.V. SEC FRANCISCO GAVILONDO</t>
  </si>
  <si>
    <t>CONSTRUCCION DE BARDA PERIMETRAL EN ESC. PRIM</t>
  </si>
  <si>
    <t>REHABILITACION DE BAÑOS Y ESCALERAS EN JARDIN DE NIÑOS</t>
  </si>
  <si>
    <t>REHABILITACION DE TECHO EN JARDIN DE NIÑOS QUERETARO</t>
  </si>
  <si>
    <t>CONSTRUCCION DE PLAZA CIVICA EN JARDIN DE NIÑOS</t>
  </si>
  <si>
    <t>CONSTRUCCION DE VIVIENDA RURAL "TU CASA"</t>
  </si>
  <si>
    <t xml:space="preserve">APERTURA DE CAMINO </t>
  </si>
  <si>
    <t>SAUZ DE ARROYO HONDO</t>
  </si>
  <si>
    <t>REVESTIMIENTO DE CAMINO SAUZ- SANTA AGUEDA</t>
  </si>
  <si>
    <t>REVESTIMIENTO DE CAMINO LA MORITA - EL ARPA</t>
  </si>
  <si>
    <t>EL ARPA</t>
  </si>
  <si>
    <t>MEJORAMIENTO DE CAMINO MEDIANTE LA CONSTRUCCION DE RAMPA 2da ETAPA.</t>
  </si>
  <si>
    <t>ADQUISICION DE PLANTAS SOLARES</t>
  </si>
  <si>
    <t>REVESTIMIENTO DE CAMINO</t>
  </si>
  <si>
    <t>SAN VICENTE DE AGUA AMARGA</t>
  </si>
  <si>
    <t>AMPLIACION  DE SISTEMA DE AGUA POTABLE 3RA ETAPA</t>
  </si>
  <si>
    <t>SAN PEDRO VIEJO / PIEDRA PARADA</t>
  </si>
  <si>
    <t>06-01011</t>
  </si>
  <si>
    <t>AMPLIACION DE SISTEMA DE AGUA POTABLE 2da ETAPA</t>
  </si>
  <si>
    <t>LINEA DE CONDUCCION Y EQUIPAMIENTO DE SISTEMA DE AGUA POTABLE 2da ETAPA.</t>
  </si>
  <si>
    <t>CONSTRUCCION DE TANQUE DE REGULACION DE (80 M3) Y RED DE DISTRIBUCION DEL SISTEMA DE AGUA POTABLE 3ra ETAPA.</t>
  </si>
  <si>
    <t>SISTEMA DE AGUA POTABLE EL MURCIELAGO 2da ETAPA</t>
  </si>
  <si>
    <t>18-01011</t>
  </si>
  <si>
    <t>0103-4</t>
  </si>
  <si>
    <t>0136</t>
  </si>
  <si>
    <t>0309-3</t>
  </si>
  <si>
    <t>ELABORACION DE PROYECTOS EJECUTIVOS</t>
  </si>
  <si>
    <t>0336</t>
  </si>
  <si>
    <t>01-0411101</t>
  </si>
  <si>
    <t>02-0411101</t>
  </si>
  <si>
    <t>05-0411101</t>
  </si>
  <si>
    <t>12-0411101</t>
  </si>
  <si>
    <t>08-0411101</t>
  </si>
  <si>
    <t>06-0411101</t>
  </si>
  <si>
    <t>M3</t>
  </si>
  <si>
    <t>PAVIMENTACION DE CALLES MEDIANTE RAMPA DE CONCRETO</t>
  </si>
  <si>
    <t>01-05191</t>
  </si>
  <si>
    <t>02-05191</t>
  </si>
  <si>
    <t>APARATOS</t>
  </si>
  <si>
    <t>CIRCULADO DE CASA DE SALUD</t>
  </si>
  <si>
    <t>LOTE</t>
  </si>
  <si>
    <t>074-0</t>
  </si>
  <si>
    <t>07261-15</t>
  </si>
  <si>
    <t>07271-13</t>
  </si>
  <si>
    <t>07252-13</t>
  </si>
  <si>
    <t>07242-13</t>
  </si>
  <si>
    <t>TERMINACION DE SISTEMA DE AGUA POTABLE</t>
  </si>
  <si>
    <t>0830-2</t>
  </si>
  <si>
    <t>01-09311</t>
  </si>
  <si>
    <t>ELABORACION Y VALIDACION DE PROYECTOS</t>
  </si>
  <si>
    <t>LAS JOYAS DEL REAL</t>
  </si>
  <si>
    <t>REHABILITACION  Y EQUIPAMIENTO DE CASA DE SALUD</t>
  </si>
  <si>
    <t>PAVIMENTACION Y ELECTRIFICACION CALLE JUAREZ 2da ETAPA</t>
  </si>
  <si>
    <t>01-03101</t>
  </si>
  <si>
    <t>02-03101</t>
  </si>
  <si>
    <t>CONSTRUCCION DE RAMPA DE CONCRETO EN CALLE EL SABINO</t>
  </si>
  <si>
    <t>13-0411101</t>
  </si>
  <si>
    <t>03-05191</t>
  </si>
  <si>
    <t>04-05191</t>
  </si>
  <si>
    <t>02-06221</t>
  </si>
  <si>
    <t>04-06221</t>
  </si>
  <si>
    <t>06-06221</t>
  </si>
  <si>
    <t>08-06221</t>
  </si>
  <si>
    <t>09-06221</t>
  </si>
  <si>
    <t>10-06221</t>
  </si>
  <si>
    <t>15-06221</t>
  </si>
  <si>
    <t>CONSTRUCCION DE RELLENO SANITARIO</t>
  </si>
  <si>
    <t>CONSTRUCCION DE LINEA DE CONDUCCION DE Y RED DE DISTRIBUCION DE AGUA  POTABLE 1er ETAPA.</t>
  </si>
  <si>
    <t>CONSTRUCCION DE SISTEMA DE AGUA POTABLE 1er ATAPA</t>
  </si>
  <si>
    <t>LA LOMA DE SAN PEDRO ESCANELA</t>
  </si>
  <si>
    <t>ADJUNTA DE GATOS</t>
  </si>
  <si>
    <t>DURAZNO GRANDE</t>
  </si>
  <si>
    <t>TENAMAXTLE</t>
  </si>
  <si>
    <t>CONSTRUCCION DE RAMPA  DE CONCRETO BENITO JUAREZ</t>
  </si>
  <si>
    <t>AMPLIACION DE SISTEMA DE AGUA POTABLE  MEDIANTE LA ADQUISICION DE TUBERIA</t>
  </si>
  <si>
    <t>CARRIZAL DE ADJUNTAS</t>
  </si>
  <si>
    <t>EL SABINO ESCANELILLA</t>
  </si>
  <si>
    <t>LA QUEBRADORA- PTO DEL DERRAMADERO</t>
  </si>
  <si>
    <t>MEJORAMIENTO DE SISTEMA DE AGUA POTABLE ADJUNTAS</t>
  </si>
  <si>
    <t>BARRIO REVOLUCION.</t>
  </si>
  <si>
    <t>VARIAS COMUNIDADES</t>
  </si>
  <si>
    <t>RANCHO NUEVO I</t>
  </si>
  <si>
    <t>REHABILITACION  DE CASA DE SALUD</t>
  </si>
  <si>
    <t>EL ENCINO ESCANELILLA</t>
  </si>
  <si>
    <t>LA BARRANCA DEL PLATANO</t>
  </si>
  <si>
    <t>CONSTRUCCION DE  DE AULA EN ESC. PRIM.</t>
  </si>
  <si>
    <t>AGUA FRIA DE SAN PEDRO</t>
  </si>
  <si>
    <t>CONSTRUCCION DE MURO DE CONTENCION ESC. PRIM.</t>
  </si>
  <si>
    <t>CONSTRUCCION DE RAMPA HUAJALES - PEÑA ALTA</t>
  </si>
  <si>
    <t>MESAS DEL ZOYATAL</t>
  </si>
  <si>
    <t>BUCARELI - PTO DEL DERRAM</t>
  </si>
  <si>
    <t>05-01011</t>
  </si>
  <si>
    <t>10-01011</t>
  </si>
  <si>
    <t>11-01011</t>
  </si>
  <si>
    <t>15-01011</t>
  </si>
  <si>
    <t>16-01011</t>
  </si>
  <si>
    <t>AGUACATE DE SAN PEDRO  ESC.</t>
  </si>
  <si>
    <t>REHABILITACION DE SISTEMA DE AGUA POTABLE MEDIANTE LA ADQUISICION DE TUBERIA</t>
  </si>
  <si>
    <t>REHABILITACION DE LINEA DE CONDUCCION DE SISTEMA DE AGUA POTABLE 2da ETAPA</t>
  </si>
  <si>
    <t>11-03093</t>
  </si>
  <si>
    <t>0412-1</t>
  </si>
  <si>
    <t>0440</t>
  </si>
  <si>
    <t>0441-1</t>
  </si>
  <si>
    <t>07-0411101</t>
  </si>
  <si>
    <t>05-05193</t>
  </si>
  <si>
    <t>06-05193</t>
  </si>
  <si>
    <t>07-05193</t>
  </si>
  <si>
    <t>09-05191</t>
  </si>
  <si>
    <t>10-05191</t>
  </si>
  <si>
    <t>11-05191</t>
  </si>
  <si>
    <t>12-0540</t>
  </si>
  <si>
    <t>13-0540</t>
  </si>
  <si>
    <t>14-0540</t>
  </si>
  <si>
    <t>15-0540</t>
  </si>
  <si>
    <t>0622-2</t>
  </si>
  <si>
    <t>0622-4</t>
  </si>
  <si>
    <t>13-06221</t>
  </si>
  <si>
    <t>16-06224</t>
  </si>
  <si>
    <t>17-06222</t>
  </si>
  <si>
    <t>07241-14</t>
  </si>
  <si>
    <t>03-09311</t>
  </si>
  <si>
    <t>EPAZOTES GRANDES</t>
  </si>
  <si>
    <t>02-09311</t>
  </si>
  <si>
    <t>06-09312</t>
  </si>
  <si>
    <t>07-09312</t>
  </si>
  <si>
    <t>VARIAS LOCALIDAES</t>
  </si>
  <si>
    <t>MESAS DE SAN JOSE</t>
  </si>
  <si>
    <t>02-0727113</t>
  </si>
  <si>
    <t>03-0724114</t>
  </si>
  <si>
    <t>04-0726114</t>
  </si>
  <si>
    <t>05-0726114</t>
  </si>
  <si>
    <t>07-0726115</t>
  </si>
  <si>
    <t>08-0724213</t>
  </si>
  <si>
    <t>09-0725213</t>
  </si>
  <si>
    <t>10-0740</t>
  </si>
  <si>
    <t>04-09311</t>
  </si>
  <si>
    <t>08-09312</t>
  </si>
  <si>
    <t>LAS GUAYABAS</t>
  </si>
  <si>
    <t>14-04121</t>
  </si>
  <si>
    <t>15-04121</t>
  </si>
  <si>
    <t>16-04121</t>
  </si>
  <si>
    <t>17-0440</t>
  </si>
  <si>
    <t>21-04141</t>
  </si>
  <si>
    <t>MEJORAMIENTO DE CAMINO  MEDIANTE RAMPA DE CONCRETO</t>
  </si>
  <si>
    <t>09-09312</t>
  </si>
  <si>
    <t>10-09312</t>
  </si>
  <si>
    <t>11-09312</t>
  </si>
  <si>
    <t>12-09312</t>
  </si>
  <si>
    <t>13-09312</t>
  </si>
  <si>
    <t>14-09312</t>
  </si>
  <si>
    <t>16-09312</t>
  </si>
  <si>
    <t>17-09312</t>
  </si>
  <si>
    <t>18-09312</t>
  </si>
  <si>
    <t>19-09312</t>
  </si>
  <si>
    <t>20-09312</t>
  </si>
  <si>
    <t>21-09312</t>
  </si>
  <si>
    <t>15-09312</t>
  </si>
  <si>
    <t>28-01011</t>
  </si>
  <si>
    <t>SISTEMA DE AGUA POTABLE LA CUEVA 2DA ETAPA</t>
  </si>
  <si>
    <t>24-0411101</t>
  </si>
  <si>
    <t>CONSTRUCCION DE TOPES EN LA CALLE ESCOBEDO</t>
  </si>
  <si>
    <t>18-06221</t>
  </si>
  <si>
    <t>EL LIMON DE LA CRUZ</t>
  </si>
  <si>
    <t>19-06222</t>
  </si>
  <si>
    <t>ADQUISICION DE VENTANAS PARA CASA DE SALUD</t>
  </si>
  <si>
    <t>ESCANELILLA - LA TROJA</t>
  </si>
  <si>
    <t>CONSTRUCCION DE ANDADOR A CASA DE SALUD</t>
  </si>
  <si>
    <t>14-03101</t>
  </si>
  <si>
    <t>DIFERENCIA</t>
  </si>
  <si>
    <t>12-0336</t>
  </si>
  <si>
    <t>13-03101</t>
  </si>
  <si>
    <t>15-03101</t>
  </si>
  <si>
    <t>16-05193</t>
  </si>
  <si>
    <t>22-0411101</t>
  </si>
  <si>
    <t>23-0411101</t>
  </si>
  <si>
    <t>MEJORAMIENTO DE CAMINO MEDIANTE LA RAMPA  DE CONCRETO</t>
  </si>
  <si>
    <t>MEJORAMIENTO  DE CAMINO MEDIANTE LA RAMPA DE CONCRETO</t>
  </si>
  <si>
    <t>01-1040</t>
  </si>
  <si>
    <t>02-1040</t>
  </si>
  <si>
    <t>03-1040</t>
  </si>
  <si>
    <t>04-1040</t>
  </si>
  <si>
    <t>05-1040</t>
  </si>
  <si>
    <t>06-1040</t>
  </si>
  <si>
    <t>07-1040</t>
  </si>
  <si>
    <t>08-1040</t>
  </si>
  <si>
    <t>09-1040</t>
  </si>
  <si>
    <t>10-1040</t>
  </si>
  <si>
    <t>APERTURA DE CAMINO DE SACA</t>
  </si>
  <si>
    <t>AMPLIACION DE CAMINO DE SACA</t>
  </si>
  <si>
    <t>PUERTO DEL TEJAMANIL</t>
  </si>
  <si>
    <t>CERRO EL CARMEN</t>
  </si>
  <si>
    <t>ADQUISICION DE LAMINAS Y TINACOS PARA MEJORAMIENTO DE VIVIENDA Y ALMACENAMIENTO DE AGUA POTABLE EN APOYO PARA COMUNIDADES DE POBREZA EXTREMA.</t>
  </si>
  <si>
    <t>PUERTO DEL TENAMAXTLE</t>
  </si>
  <si>
    <t>MEJORAMIENTO DE CAMINO DE SACA MEDIANTE  RAMPA DE CONCRETO</t>
  </si>
  <si>
    <t>ADJUNTAS DE AHUACATLAN</t>
  </si>
  <si>
    <t>PUERTO COLORADO</t>
  </si>
  <si>
    <t>ML</t>
  </si>
  <si>
    <t>SAN ISIDRO DE MAGUEY BLANCO</t>
  </si>
  <si>
    <t xml:space="preserve">ADQUISICION DE TUBERIA </t>
  </si>
  <si>
    <t>LA CAÑADA</t>
  </si>
  <si>
    <t>20-06221</t>
  </si>
  <si>
    <t>21-06221</t>
  </si>
  <si>
    <t>07261-13</t>
  </si>
  <si>
    <t>M,2</t>
  </si>
  <si>
    <t>HUILOTLA</t>
  </si>
  <si>
    <t>25-0411101</t>
  </si>
  <si>
    <t>30-01012</t>
  </si>
  <si>
    <t>0436</t>
  </si>
  <si>
    <t>17-05193</t>
  </si>
  <si>
    <t>26-0411101</t>
  </si>
  <si>
    <t>27-0436</t>
  </si>
  <si>
    <t>LA LOMA</t>
  </si>
  <si>
    <t>09-03101</t>
  </si>
  <si>
    <t>10-03091</t>
  </si>
  <si>
    <t>ELABORACION DE PROYECTO EJECUTIVO</t>
  </si>
  <si>
    <t>MANTENIMIENTO DEL SISTEMA DE AGUA POTABLE LA BARRANCA</t>
  </si>
  <si>
    <t>01-01013</t>
  </si>
  <si>
    <t>02-01011</t>
  </si>
  <si>
    <t>03-01012</t>
  </si>
  <si>
    <t>04-01011</t>
  </si>
  <si>
    <t>07-01013</t>
  </si>
  <si>
    <t>08-01031</t>
  </si>
  <si>
    <t>09-01011</t>
  </si>
  <si>
    <t>12-01013</t>
  </si>
  <si>
    <t>13-01034</t>
  </si>
  <si>
    <t>14-01011</t>
  </si>
  <si>
    <t>19-01013</t>
  </si>
  <si>
    <t>20-01011</t>
  </si>
  <si>
    <t>21-01012</t>
  </si>
  <si>
    <t>22-01013</t>
  </si>
  <si>
    <t>23-01012</t>
  </si>
  <si>
    <t>24-01011</t>
  </si>
  <si>
    <t>26-0136</t>
  </si>
  <si>
    <t>27-01011</t>
  </si>
  <si>
    <t>29-01012</t>
  </si>
  <si>
    <t>11-0726113</t>
  </si>
  <si>
    <t>AMPLIACIÓN DE LD Y RD DE ENERGÍA ELÉCTRICA CALLE JUAREZ</t>
  </si>
  <si>
    <t>AMPLIACION DE SISTEMA DE AGUA POTABLE 1er ETAPA</t>
  </si>
  <si>
    <t>REHABILITACION DE PLAZA</t>
  </si>
  <si>
    <t>REHABILITACION DE CAJA DE CAPTACION, LINEA DE CONDUCCION Y RED DE DISTRIBUCION EN SISTEMA DE AGUA POTABLE LAS GOLONDRINAS</t>
  </si>
  <si>
    <t>DESARROLLO DE AREAS DE TEMPORAL</t>
  </si>
  <si>
    <t>OTOMITES</t>
  </si>
  <si>
    <t>13-1040</t>
  </si>
  <si>
    <t>CONSTRUCCION DE DEPOSITO PARA CONSERVACION DEL AGUA ( RECURSO MUNICIPALIZADO)</t>
  </si>
  <si>
    <t>11-1033218</t>
  </si>
  <si>
    <t>12-1033218</t>
  </si>
  <si>
    <t>HCTR</t>
  </si>
  <si>
    <t>REHABILITACION DE INSTALACIONES HIDRAULICAS EN ESC. PRIM. RAFAEL JIMENEZ/ANTONIO VALLE</t>
  </si>
  <si>
    <t>CONTINUACION DE CAMINO</t>
  </si>
  <si>
    <t>LLANO DE HUAXQUILICO</t>
  </si>
  <si>
    <t>28-04141</t>
  </si>
  <si>
    <t>CONSTRUCCION DE CENTRO DE TRANSFERENCIA</t>
  </si>
  <si>
    <t>04141</t>
  </si>
  <si>
    <t>25-09312</t>
  </si>
  <si>
    <t>09312</t>
  </si>
  <si>
    <t>CONSTRUCCION DE MURO DE CONTENCION EN RAMPA DE CONCRETO.</t>
  </si>
  <si>
    <t>22-06222</t>
  </si>
  <si>
    <t>23-06212</t>
  </si>
  <si>
    <t>0621-2</t>
  </si>
  <si>
    <t>13-0740</t>
  </si>
  <si>
    <t>NIVELACION DE TERRENO EN MURO DE CONTENCION EN LA ESC. T.V SEC. FERNANDO MONTES DE OCA</t>
  </si>
  <si>
    <t>LA MOHONERA</t>
  </si>
  <si>
    <t>INTERESES FIMS/2011</t>
  </si>
  <si>
    <t>POTRERILLOS</t>
  </si>
  <si>
    <t>LAS CRUCES</t>
  </si>
  <si>
    <t>CONSTRUCCION DE TECHADO DE CANCHA DE USOS MULTIPLES</t>
  </si>
  <si>
    <t>29-0440</t>
  </si>
  <si>
    <t>30-0440</t>
  </si>
  <si>
    <t>31-0440</t>
  </si>
  <si>
    <t>32-0440</t>
  </si>
  <si>
    <t>33-0440</t>
  </si>
  <si>
    <t>CANCHA</t>
  </si>
  <si>
    <t>TECHUMBRE</t>
  </si>
  <si>
    <t>CONSTRUCCION DE UNIDAD SANITARIA DOMICILIAR (LETRINAS CON REGADERA)</t>
  </si>
  <si>
    <t>LA ESCONDIDA</t>
  </si>
  <si>
    <t>17-03101</t>
  </si>
  <si>
    <t>18-03101</t>
  </si>
  <si>
    <t>CONSTRUCCION DE TANQUE DE ALMACENAMIENTO DE 80 M3 Y CIRCULADO PERIMETRAL</t>
  </si>
  <si>
    <t>CONSTRUCCION Y RECONSTRUCCION A LA 1RA ETAPA DEL SISTEMA MULTIPLE DE AGUA POTABLE ARROYO GRANDE</t>
  </si>
  <si>
    <t>INTERESES FISM/2011</t>
  </si>
  <si>
    <t>PROPUESTA</t>
  </si>
  <si>
    <t>GASTO REAL</t>
  </si>
  <si>
    <t>PAVIMENTACION DE CALLES BARRIO LA CURVA</t>
  </si>
  <si>
    <t>PAVIMENTACION DE CALLES ACCESO A LA SECUNDARIA</t>
  </si>
  <si>
    <t>09A-0411101</t>
  </si>
  <si>
    <t>PAVIMENTACION DE CONCRETO HIDRAULICO EN CALLE REVOLUCION</t>
  </si>
  <si>
    <t>ELABORACION DE PROYECTO "TU CASA"</t>
  </si>
  <si>
    <t>02-08301</t>
  </si>
  <si>
    <t>34-0411101</t>
  </si>
  <si>
    <t>CONSTRUCCION DE RAMPA DE CONCRETO A UN LADO DE LA DELEGACION.</t>
  </si>
  <si>
    <t>26-09312</t>
  </si>
  <si>
    <t>LA JOYA DE AHUACATLAN</t>
  </si>
  <si>
    <t>CONSTRUCCION DE ACCESO A CASA DE SALUD</t>
  </si>
  <si>
    <t>REEQUIPAMIENTO DE CCA</t>
  </si>
  <si>
    <t>REHABILITACION DE CENTRO DE SALUD</t>
  </si>
  <si>
    <t>24-06221</t>
  </si>
  <si>
    <t>REHABILITACION DE CAMINO DE 0+447 AL 0+612</t>
  </si>
  <si>
    <t>14-CCA</t>
  </si>
  <si>
    <t>15-CCA</t>
  </si>
  <si>
    <t>16-CCA</t>
  </si>
  <si>
    <t>17-CCA</t>
  </si>
  <si>
    <t>18-CCA</t>
  </si>
  <si>
    <t>CCA</t>
  </si>
  <si>
    <t>RED DE DISTRIBUCION DE SISTEMA DE AGUA POTABLE 1RA ETAPA</t>
  </si>
  <si>
    <t>PAVIMENTACION DE CALLE BOSQUE HERMOSO</t>
  </si>
  <si>
    <t>CONSTRUCCION DE PUENTE ALCANTARILLA EN BARRIO LOS AGUILARES</t>
  </si>
  <si>
    <t>CONSTRUCCION DE SISTEMA MULTIPLE DE AGUA POTABLE 1RA ETAPA.</t>
  </si>
  <si>
    <t>SISTEMA DE AGUA POTABLE  1RA ETAPA</t>
  </si>
  <si>
    <t>03-082901</t>
  </si>
  <si>
    <t>0829-1</t>
  </si>
  <si>
    <t>PISO FIRME 2011</t>
  </si>
  <si>
    <t>04-08302</t>
  </si>
  <si>
    <t>SUSTITUCION DE FOGONES ABIERTOS POR FOGONES CERRADOS</t>
  </si>
  <si>
    <t>PIEZA</t>
  </si>
  <si>
    <t>05-08302</t>
  </si>
  <si>
    <t xml:space="preserve">CONSTRUCCION DE VIVIENDA PARA APOYO AL ADULTO MAYOR Y PERSONAS CON CAPACIDADES DIFERENTES </t>
  </si>
  <si>
    <t>06-08301</t>
  </si>
  <si>
    <t>35-0411101</t>
  </si>
  <si>
    <t>36-0440</t>
  </si>
  <si>
    <t>CONSTRUCCION DE CANCHA DEPORTIVA FUTBOL 7  "AHUACATLAN"</t>
  </si>
  <si>
    <t>31-01012</t>
  </si>
  <si>
    <t>37-0411101</t>
  </si>
  <si>
    <t xml:space="preserve">INTRODUCCION DE RED DE DISTRIBUCION DE AGUA POTABLE </t>
  </si>
  <si>
    <t>MUNICIPIO DE PINAL DE AMOLES</t>
  </si>
  <si>
    <t>19-0740</t>
  </si>
  <si>
    <t>RECONSTRUCCION DE CAMINO MEDIANTE RAMPA DE CONCRETO</t>
  </si>
  <si>
    <t>PAVIMENTACION DE CALLE EMILIANO ZAPATA</t>
  </si>
  <si>
    <t>PAVIMENTACION DE CALLE NUEVA REFORMA</t>
  </si>
  <si>
    <t>38-0411101</t>
  </si>
  <si>
    <t>39-0411101</t>
  </si>
  <si>
    <t>PAVIMENTACION DE CALLE BOSQUE HERMOSO  3ER TRAMO</t>
  </si>
  <si>
    <t xml:space="preserve">VARIAS </t>
  </si>
  <si>
    <t>EJERCIDO FISM</t>
  </si>
  <si>
    <t xml:space="preserve">TERMINACION  DE  LA REHABILITACION  DE CASA DE SALUD </t>
  </si>
  <si>
    <t>CONSTRUCCION DE AREA PARA DESAYUNOS EN LA ESC. SEC. IGNACIO MANUEL ALTAMIRANO</t>
  </si>
  <si>
    <t>ELABORACION DE PROYECOS</t>
  </si>
  <si>
    <t xml:space="preserve">TRABAJOS DE REHABILITACION DE SISTEMA MULTIPLE DE AGUA POTABLE </t>
  </si>
  <si>
    <t>FECHA:   SEPTIEMBRE DEL 2012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</si>
</sst>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quot;$&quot;#,##0.00"/>
    <numFmt numFmtId="166" formatCode="_-* #,##0.0_-;\-* #,##0.0_-;_-* &quot;-&quot;?_-;_-@_-"/>
    <numFmt numFmtId="167" formatCode="_-* #,##0.00_-;\-* #,##0.00_-;_-* &quot;-&quot;_-;_-@_-"/>
    <numFmt numFmtId="168" formatCode="_-* #,##0_-;\-* #,##0_-;_-* &quot;-&quot;??_-;_-@_-"/>
    <numFmt numFmtId="169" formatCode="_-* #,##0_-;\-* #,##0_-;_-* &quot;-&quot;?_-;_-@_-"/>
    <numFmt numFmtId="170" formatCode="_-[$$-80A]* #,##0.00_-;\-[$$-80A]* #,##0.00_-;_-[$$-80A]* &quot;-&quot;??_-;_-@_-"/>
    <numFmt numFmtId="171" formatCode="#,##0_ ;\-#,##0\ "/>
  </numFmts>
  <fonts count="68">
    <font>
      <sz val="10"/>
      <name val="Arial"/>
      <family val="0"/>
    </font>
    <font>
      <sz val="11"/>
      <color indexed="8"/>
      <name val="Calibri"/>
      <family val="2"/>
    </font>
    <font>
      <sz val="8"/>
      <name val="Arial"/>
      <family val="2"/>
    </font>
    <font>
      <b/>
      <sz val="8"/>
      <name val="Arial"/>
      <family val="2"/>
    </font>
    <font>
      <b/>
      <sz val="12"/>
      <name val="Arial"/>
      <family val="2"/>
    </font>
    <font>
      <u val="single"/>
      <sz val="10"/>
      <name val="Arial"/>
      <family val="2"/>
    </font>
    <font>
      <sz val="7"/>
      <name val="Arial"/>
      <family val="2"/>
    </font>
    <font>
      <b/>
      <sz val="10"/>
      <name val="Arial"/>
      <family val="2"/>
    </font>
    <font>
      <b/>
      <sz val="7"/>
      <name val="Arial"/>
      <family val="2"/>
    </font>
    <font>
      <sz val="5"/>
      <name val="Arial"/>
      <family val="2"/>
    </font>
    <font>
      <sz val="6"/>
      <name val="Arial"/>
      <family val="2"/>
    </font>
    <font>
      <sz val="9"/>
      <name val="Comic Sans MS"/>
      <family val="4"/>
    </font>
    <font>
      <b/>
      <sz val="9"/>
      <name val="Comic Sans MS"/>
      <family val="4"/>
    </font>
    <font>
      <sz val="7"/>
      <color indexed="8"/>
      <name val="Arial"/>
      <family val="2"/>
    </font>
    <font>
      <b/>
      <sz val="8"/>
      <color indexed="12"/>
      <name val="Arial"/>
      <family val="2"/>
    </font>
    <font>
      <sz val="7"/>
      <name val="Calibri"/>
      <family val="2"/>
    </font>
    <font>
      <sz val="6"/>
      <name val="Calibri"/>
      <family val="2"/>
    </font>
    <font>
      <sz val="8"/>
      <name val="Calibri"/>
      <family val="2"/>
    </font>
    <font>
      <b/>
      <sz val="8"/>
      <name val="Calibri"/>
      <family val="2"/>
    </font>
    <font>
      <b/>
      <i/>
      <sz val="8"/>
      <name val="Calibri"/>
      <family val="2"/>
    </font>
    <font>
      <sz val="7"/>
      <color indexed="17"/>
      <name val="Arial"/>
      <family val="2"/>
    </font>
    <font>
      <b/>
      <sz val="9"/>
      <name val="Arial"/>
      <family val="2"/>
    </font>
    <font>
      <sz val="9"/>
      <name val="Arial"/>
      <family val="2"/>
    </font>
    <font>
      <sz val="8"/>
      <color indexed="10"/>
      <name val="Calibri"/>
      <family val="2"/>
    </font>
    <font>
      <sz val="8"/>
      <color indexed="12"/>
      <name val="Calibri"/>
      <family val="2"/>
    </font>
    <font>
      <sz val="10"/>
      <color indexed="12"/>
      <name val="Arial"/>
      <family val="2"/>
    </font>
    <font>
      <sz val="10"/>
      <name val="Calibri"/>
      <family val="2"/>
    </font>
    <font>
      <b/>
      <sz val="7"/>
      <name val="Calibri"/>
      <family val="2"/>
    </font>
    <font>
      <sz val="7"/>
      <color indexed="8"/>
      <name val="Calibri"/>
      <family val="2"/>
    </font>
    <font>
      <sz val="8"/>
      <color indexed="8"/>
      <name val="Arial"/>
      <family val="2"/>
    </font>
    <font>
      <u val="single"/>
      <sz val="8"/>
      <name val="Arial"/>
      <family val="2"/>
    </font>
    <font>
      <sz val="8"/>
      <color indexed="8"/>
      <name val="Calibri"/>
      <family val="2"/>
    </font>
    <font>
      <sz val="7"/>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7"/>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1"/>
        <bgColor indexed="64"/>
      </patternFill>
    </fill>
    <fill>
      <patternFill patternType="solid">
        <fgColor theme="3" tint="0.39998000860214233"/>
        <bgColor indexed="64"/>
      </patternFill>
    </fill>
    <fill>
      <patternFill patternType="solid">
        <fgColor rgb="FF92D050"/>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border>
    <border>
      <left style="medium"/>
      <right style="medium"/>
      <top/>
      <bottom style="medium"/>
    </border>
    <border>
      <left style="medium"/>
      <right/>
      <top/>
      <bottom style="medium"/>
    </border>
    <border>
      <left style="medium"/>
      <right style="medium"/>
      <top style="medium"/>
      <bottom/>
    </border>
    <border>
      <left style="medium"/>
      <right/>
      <top/>
      <bottom/>
    </border>
    <border>
      <left style="medium"/>
      <right style="medium"/>
      <top style="medium"/>
      <bottom style="medium"/>
    </border>
    <border>
      <left style="medium"/>
      <right/>
      <top style="medium"/>
      <bottom style="medium"/>
    </border>
    <border>
      <left style="medium"/>
      <right/>
      <top style="medium"/>
      <bottom/>
    </border>
    <border>
      <left/>
      <right/>
      <top style="medium"/>
      <bottom style="medium"/>
    </border>
    <border>
      <left/>
      <right style="medium"/>
      <top style="medium"/>
      <bottom/>
    </border>
    <border>
      <left/>
      <right/>
      <top style="medium"/>
      <bottom/>
    </border>
    <border>
      <left/>
      <right style="medium"/>
      <top/>
      <bottom/>
    </border>
    <border>
      <left/>
      <right/>
      <top/>
      <bottom style="medium"/>
    </border>
    <border>
      <left/>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border>
    <border>
      <left/>
      <right/>
      <top style="thin"/>
      <bottom style="medium"/>
    </border>
    <border>
      <left style="thin"/>
      <right/>
      <top style="thin"/>
      <bottom style="medium"/>
    </border>
    <border>
      <left style="medium"/>
      <right style="medium"/>
      <top style="medium"/>
      <bottom style="hair">
        <color indexed="55"/>
      </bottom>
    </border>
    <border>
      <left style="medium"/>
      <right style="medium"/>
      <top style="hair">
        <color indexed="55"/>
      </top>
      <bottom style="hair">
        <color indexed="55"/>
      </bottom>
    </border>
    <border>
      <left style="medium"/>
      <right style="medium"/>
      <top style="hair">
        <color indexed="55"/>
      </top>
      <bottom style="medium"/>
    </border>
    <border>
      <left style="medium"/>
      <right/>
      <top style="hair">
        <color indexed="55"/>
      </top>
      <bottom style="medium"/>
    </border>
    <border>
      <left/>
      <right/>
      <top style="hair">
        <color indexed="55"/>
      </top>
      <bottom style="medium"/>
    </border>
    <border>
      <left/>
      <right style="medium"/>
      <top style="hair">
        <color indexed="55"/>
      </top>
      <bottom style="medium"/>
    </border>
    <border>
      <left style="thin"/>
      <right style="thin"/>
      <top style="thin"/>
      <bottom style="thin"/>
    </border>
    <border>
      <left style="medium"/>
      <right style="medium"/>
      <top style="hair">
        <color indexed="55"/>
      </top>
      <bottom/>
    </border>
    <border>
      <left style="medium"/>
      <right style="medium"/>
      <top style="hair"/>
      <bottom style="hair"/>
    </border>
    <border>
      <left style="medium"/>
      <right/>
      <top style="medium"/>
      <bottom style="hair">
        <color indexed="55"/>
      </bottom>
    </border>
    <border>
      <left/>
      <right/>
      <top style="medium"/>
      <bottom style="hair">
        <color indexed="55"/>
      </bottom>
    </border>
    <border>
      <left/>
      <right style="medium"/>
      <top style="medium"/>
      <bottom style="hair">
        <color indexed="55"/>
      </bottom>
    </border>
    <border>
      <left style="medium"/>
      <right style="medium"/>
      <top/>
      <bottom style="hair"/>
    </border>
    <border>
      <left/>
      <right/>
      <top style="hair">
        <color indexed="55"/>
      </top>
      <bottom style="hair">
        <color indexed="55"/>
      </bottom>
    </border>
    <border>
      <left/>
      <right/>
      <top style="medium"/>
      <bottom style="thin"/>
    </border>
    <border>
      <left style="thin"/>
      <right/>
      <top/>
      <bottom/>
    </border>
    <border>
      <left style="thin"/>
      <right style="thin"/>
      <top/>
      <bottom/>
    </border>
    <border>
      <left style="thin"/>
      <right style="thin"/>
      <top style="hair"/>
      <bottom/>
    </border>
    <border>
      <left style="medium"/>
      <right style="medium"/>
      <top style="hair">
        <color indexed="55"/>
      </top>
      <bottom style="hair"/>
    </border>
    <border>
      <left style="medium"/>
      <right style="medium"/>
      <top style="hair"/>
      <bottom style="hair">
        <color indexed="55"/>
      </bottom>
    </border>
    <border>
      <left/>
      <right style="thin"/>
      <top style="thin"/>
      <bottom style="medium"/>
    </border>
    <border>
      <left style="thin"/>
      <right style="thin"/>
      <top/>
      <bottom style="hair"/>
    </border>
    <border>
      <left/>
      <right style="thin"/>
      <top/>
      <bottom/>
    </border>
    <border>
      <left style="medium"/>
      <right style="thin"/>
      <top/>
      <bottom style="medium"/>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hair"/>
      <bottom style="hair"/>
    </border>
    <border>
      <left/>
      <right/>
      <top style="hair"/>
      <bottom style="hair"/>
    </border>
    <border>
      <left/>
      <right style="medium"/>
      <top style="hair"/>
      <bottom style="hair"/>
    </border>
    <border>
      <left/>
      <right/>
      <top/>
      <bottom style="thin"/>
    </border>
    <border>
      <left/>
      <right style="medium"/>
      <top style="medium"/>
      <bottom style="medium"/>
    </border>
    <border>
      <left style="medium"/>
      <right/>
      <top style="hair">
        <color indexed="55"/>
      </top>
      <bottom style="hair">
        <color indexed="55"/>
      </bottom>
    </border>
    <border>
      <left/>
      <right style="medium"/>
      <top style="hair">
        <color indexed="55"/>
      </top>
      <bottom style="hair">
        <color indexed="55"/>
      </bottom>
    </border>
    <border>
      <left style="thin"/>
      <right/>
      <top style="medium"/>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164" fontId="0" fillId="0" borderId="0" applyFon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827">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0" xfId="0" applyFont="1" applyBorder="1" applyAlignment="1">
      <alignment horizontal="center"/>
    </xf>
    <xf numFmtId="0" fontId="2" fillId="0" borderId="11" xfId="0" applyFont="1" applyBorder="1" applyAlignment="1">
      <alignment/>
    </xf>
    <xf numFmtId="0" fontId="2" fillId="0" borderId="12" xfId="0" applyFont="1" applyBorder="1" applyAlignment="1">
      <alignment/>
    </xf>
    <xf numFmtId="0" fontId="6" fillId="0" borderId="13" xfId="0" applyFont="1" applyBorder="1" applyAlignment="1">
      <alignment/>
    </xf>
    <xf numFmtId="0" fontId="6" fillId="0" borderId="10" xfId="0" applyFont="1" applyBorder="1" applyAlignment="1">
      <alignment/>
    </xf>
    <xf numFmtId="0" fontId="6" fillId="0" borderId="10" xfId="0" applyFont="1" applyBorder="1" applyAlignment="1">
      <alignment horizontal="center"/>
    </xf>
    <xf numFmtId="0" fontId="6" fillId="0" borderId="13" xfId="0" applyFont="1" applyBorder="1" applyAlignment="1">
      <alignment horizontal="center"/>
    </xf>
    <xf numFmtId="0" fontId="6" fillId="0" borderId="13" xfId="0" applyFont="1" applyBorder="1" applyAlignment="1">
      <alignment horizontal="left"/>
    </xf>
    <xf numFmtId="0" fontId="6" fillId="0" borderId="10" xfId="0" applyFont="1" applyBorder="1" applyAlignment="1">
      <alignment horizontal="left"/>
    </xf>
    <xf numFmtId="44" fontId="6" fillId="0" borderId="14" xfId="49" applyFont="1" applyBorder="1" applyAlignment="1">
      <alignment/>
    </xf>
    <xf numFmtId="0" fontId="6" fillId="0" borderId="0" xfId="0" applyFont="1" applyAlignment="1">
      <alignment/>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49" fontId="6" fillId="0" borderId="13" xfId="0" applyNumberFormat="1" applyFont="1" applyBorder="1" applyAlignment="1">
      <alignment horizontal="center"/>
    </xf>
    <xf numFmtId="49" fontId="6" fillId="0" borderId="10" xfId="0" applyNumberFormat="1" applyFont="1" applyBorder="1" applyAlignment="1">
      <alignment horizontal="center"/>
    </xf>
    <xf numFmtId="2" fontId="6" fillId="0" borderId="10" xfId="0" applyNumberFormat="1" applyFont="1" applyBorder="1" applyAlignment="1">
      <alignment horizontal="center"/>
    </xf>
    <xf numFmtId="0" fontId="6" fillId="0" borderId="11" xfId="0" applyFont="1" applyBorder="1" applyAlignment="1">
      <alignment/>
    </xf>
    <xf numFmtId="0" fontId="2" fillId="0" borderId="11" xfId="0" applyFont="1" applyBorder="1" applyAlignment="1">
      <alignment horizontal="center"/>
    </xf>
    <xf numFmtId="0" fontId="0" fillId="0" borderId="0" xfId="0" applyFont="1" applyAlignment="1">
      <alignment/>
    </xf>
    <xf numFmtId="0" fontId="0" fillId="0" borderId="0" xfId="0" applyFont="1" applyAlignment="1">
      <alignment horizontal="center" vertical="center" wrapText="1"/>
    </xf>
    <xf numFmtId="41" fontId="6" fillId="0" borderId="14" xfId="49" applyNumberFormat="1" applyFont="1" applyBorder="1" applyAlignment="1">
      <alignment/>
    </xf>
    <xf numFmtId="41" fontId="6" fillId="0" borderId="10" xfId="0" applyNumberFormat="1" applyFont="1" applyBorder="1" applyAlignment="1">
      <alignment horizontal="center"/>
    </xf>
    <xf numFmtId="0" fontId="0" fillId="0" borderId="10" xfId="0" applyFont="1" applyBorder="1" applyAlignment="1">
      <alignment horizontal="center"/>
    </xf>
    <xf numFmtId="44" fontId="6" fillId="0" borderId="10" xfId="49" applyFont="1" applyBorder="1" applyAlignment="1">
      <alignment/>
    </xf>
    <xf numFmtId="0" fontId="9" fillId="0" borderId="10" xfId="0" applyFont="1" applyBorder="1" applyAlignment="1">
      <alignment horizontal="center"/>
    </xf>
    <xf numFmtId="0" fontId="0" fillId="0" borderId="10" xfId="0" applyNumberFormat="1" applyFont="1" applyBorder="1" applyAlignment="1">
      <alignment horizontal="center"/>
    </xf>
    <xf numFmtId="0" fontId="7" fillId="0" borderId="0" xfId="0" applyFont="1" applyAlignment="1">
      <alignment/>
    </xf>
    <xf numFmtId="0" fontId="7" fillId="0" borderId="0" xfId="0" applyFont="1" applyAlignment="1">
      <alignment horizontal="center"/>
    </xf>
    <xf numFmtId="42" fontId="3" fillId="0" borderId="0" xfId="0" applyNumberFormat="1" applyFont="1" applyAlignment="1">
      <alignment/>
    </xf>
    <xf numFmtId="41" fontId="6" fillId="0" borderId="10" xfId="0" applyNumberFormat="1" applyFont="1" applyBorder="1" applyAlignment="1">
      <alignment horizontal="right"/>
    </xf>
    <xf numFmtId="0" fontId="6" fillId="0" borderId="13" xfId="0" applyNumberFormat="1" applyFont="1" applyBorder="1" applyAlignment="1">
      <alignment horizontal="center"/>
    </xf>
    <xf numFmtId="167" fontId="6" fillId="0" borderId="17" xfId="49" applyNumberFormat="1" applyFont="1" applyBorder="1" applyAlignment="1">
      <alignment/>
    </xf>
    <xf numFmtId="167" fontId="6" fillId="0" borderId="14" xfId="49" applyNumberFormat="1" applyFont="1" applyBorder="1" applyAlignment="1">
      <alignment/>
    </xf>
    <xf numFmtId="0" fontId="6" fillId="0" borderId="11" xfId="0" applyFont="1" applyBorder="1" applyAlignment="1">
      <alignment horizontal="center" vertical="center" wrapText="1"/>
    </xf>
    <xf numFmtId="0" fontId="2" fillId="0" borderId="18" xfId="0" applyFont="1" applyBorder="1" applyAlignment="1">
      <alignment/>
    </xf>
    <xf numFmtId="0" fontId="6" fillId="0" borderId="18" xfId="0" applyFont="1" applyBorder="1" applyAlignment="1">
      <alignment/>
    </xf>
    <xf numFmtId="0" fontId="6" fillId="0" borderId="11" xfId="0" applyFont="1" applyBorder="1" applyAlignment="1">
      <alignment horizontal="left" vertical="center" wrapText="1"/>
    </xf>
    <xf numFmtId="167" fontId="6" fillId="0" borderId="13" xfId="49" applyNumberFormat="1" applyFont="1" applyBorder="1" applyAlignment="1">
      <alignment/>
    </xf>
    <xf numFmtId="0" fontId="6" fillId="0" borderId="19" xfId="0" applyFont="1" applyBorder="1" applyAlignment="1">
      <alignment/>
    </xf>
    <xf numFmtId="0" fontId="6" fillId="0" borderId="19" xfId="0" applyFont="1" applyBorder="1" applyAlignment="1">
      <alignment horizontal="center"/>
    </xf>
    <xf numFmtId="0" fontId="6" fillId="0" borderId="13" xfId="0" applyFont="1" applyFill="1" applyBorder="1" applyAlignment="1">
      <alignment horizontal="center"/>
    </xf>
    <xf numFmtId="3" fontId="6" fillId="0" borderId="13" xfId="0" applyNumberFormat="1" applyFont="1" applyFill="1" applyBorder="1" applyAlignment="1">
      <alignment horizontal="center"/>
    </xf>
    <xf numFmtId="0" fontId="6" fillId="0" borderId="10" xfId="0" applyFont="1" applyBorder="1" applyAlignment="1">
      <alignment horizontal="center" vertical="center" wrapText="1"/>
    </xf>
    <xf numFmtId="43" fontId="2" fillId="0" borderId="0" xfId="47" applyFont="1" applyAlignment="1">
      <alignment/>
    </xf>
    <xf numFmtId="43" fontId="3" fillId="0" borderId="0" xfId="47" applyFont="1" applyAlignment="1">
      <alignment/>
    </xf>
    <xf numFmtId="0" fontId="11" fillId="0" borderId="0" xfId="0" applyFont="1" applyAlignment="1">
      <alignment/>
    </xf>
    <xf numFmtId="0" fontId="12" fillId="0" borderId="0" xfId="0" applyFont="1" applyAlignment="1">
      <alignment/>
    </xf>
    <xf numFmtId="43" fontId="0" fillId="0" borderId="0" xfId="0" applyNumberFormat="1" applyFont="1" applyAlignment="1">
      <alignment/>
    </xf>
    <xf numFmtId="0" fontId="3" fillId="0" borderId="0" xfId="0" applyFont="1" applyAlignment="1">
      <alignment horizontal="right"/>
    </xf>
    <xf numFmtId="168" fontId="6" fillId="0" borderId="13" xfId="0" applyNumberFormat="1" applyFont="1" applyBorder="1" applyAlignment="1">
      <alignment horizontal="center"/>
    </xf>
    <xf numFmtId="0" fontId="0" fillId="0" borderId="0" xfId="0" applyFont="1" applyBorder="1" applyAlignment="1">
      <alignment/>
    </xf>
    <xf numFmtId="0" fontId="0" fillId="0" borderId="0" xfId="0" applyFont="1" applyAlignment="1">
      <alignment horizontal="center"/>
    </xf>
    <xf numFmtId="0" fontId="6" fillId="0" borderId="10" xfId="0" applyFont="1" applyBorder="1" applyAlignment="1">
      <alignment horizontal="justify" vertical="center" wrapText="1"/>
    </xf>
    <xf numFmtId="49" fontId="6" fillId="0" borderId="10" xfId="0" applyNumberFormat="1" applyFont="1" applyBorder="1" applyAlignment="1">
      <alignment horizontal="justify" vertical="center" wrapText="1"/>
    </xf>
    <xf numFmtId="0" fontId="6" fillId="0" borderId="10" xfId="0" applyFont="1" applyFill="1" applyBorder="1" applyAlignment="1">
      <alignment vertical="center" wrapText="1"/>
    </xf>
    <xf numFmtId="0" fontId="9" fillId="0" borderId="11" xfId="0" applyFont="1" applyBorder="1" applyAlignment="1">
      <alignment horizontal="justify" vertical="center" wrapText="1"/>
    </xf>
    <xf numFmtId="1" fontId="6" fillId="0" borderId="11" xfId="0" applyNumberFormat="1" applyFont="1" applyBorder="1" applyAlignment="1">
      <alignment horizontal="justify" vertical="center" wrapText="1"/>
    </xf>
    <xf numFmtId="49" fontId="6" fillId="0" borderId="11" xfId="0" applyNumberFormat="1" applyFont="1" applyBorder="1" applyAlignment="1">
      <alignment horizontal="center" vertical="center" wrapText="1"/>
    </xf>
    <xf numFmtId="166" fontId="6" fillId="0" borderId="11"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2" fillId="0" borderId="0" xfId="0" applyFont="1" applyAlignment="1">
      <alignment horizontal="center"/>
    </xf>
    <xf numFmtId="3" fontId="6" fillId="0" borderId="10" xfId="0" applyNumberFormat="1" applyFont="1" applyFill="1" applyBorder="1" applyAlignment="1">
      <alignment horizontal="center" vertical="center" wrapText="1"/>
    </xf>
    <xf numFmtId="44" fontId="6" fillId="0" borderId="17" xfId="49" applyFont="1" applyBorder="1" applyAlignment="1">
      <alignment/>
    </xf>
    <xf numFmtId="0" fontId="14" fillId="0" borderId="0" xfId="0" applyFont="1" applyAlignment="1">
      <alignment/>
    </xf>
    <xf numFmtId="0" fontId="6" fillId="0" borderId="10" xfId="0" applyFont="1" applyFill="1" applyBorder="1" applyAlignment="1">
      <alignment horizontal="center" vertical="center"/>
    </xf>
    <xf numFmtId="0" fontId="6" fillId="0" borderId="10" xfId="0" applyFont="1" applyFill="1" applyBorder="1" applyAlignment="1">
      <alignment horizontal="center"/>
    </xf>
    <xf numFmtId="49" fontId="6" fillId="0" borderId="10" xfId="0" applyNumberFormat="1" applyFont="1" applyFill="1" applyBorder="1" applyAlignment="1">
      <alignment horizontal="center"/>
    </xf>
    <xf numFmtId="0" fontId="6" fillId="0" borderId="10" xfId="0" applyNumberFormat="1" applyFont="1" applyFill="1" applyBorder="1" applyAlignment="1">
      <alignment horizontal="center"/>
    </xf>
    <xf numFmtId="0" fontId="6" fillId="0" borderId="10" xfId="0" applyFont="1" applyFill="1" applyBorder="1" applyAlignment="1">
      <alignment horizontal="left" vertical="center" wrapText="1"/>
    </xf>
    <xf numFmtId="44" fontId="6" fillId="0" borderId="14" xfId="49" applyFont="1" applyFill="1" applyBorder="1" applyAlignment="1">
      <alignment/>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41" fontId="6" fillId="0" borderId="10" xfId="0" applyNumberFormat="1" applyFont="1" applyFill="1" applyBorder="1" applyAlignment="1">
      <alignment horizontal="center" vertical="center" wrapText="1"/>
    </xf>
    <xf numFmtId="0" fontId="3" fillId="33" borderId="15" xfId="0" applyFont="1" applyFill="1" applyBorder="1" applyAlignment="1">
      <alignment/>
    </xf>
    <xf numFmtId="44" fontId="8" fillId="33" borderId="15" xfId="0" applyNumberFormat="1" applyFont="1" applyFill="1" applyBorder="1" applyAlignment="1">
      <alignment/>
    </xf>
    <xf numFmtId="44" fontId="8" fillId="33" borderId="11" xfId="0" applyNumberFormat="1" applyFont="1" applyFill="1" applyBorder="1" applyAlignment="1">
      <alignment/>
    </xf>
    <xf numFmtId="0" fontId="0" fillId="0" borderId="0" xfId="0" applyFont="1" applyFill="1" applyAlignment="1">
      <alignment/>
    </xf>
    <xf numFmtId="0" fontId="6" fillId="0" borderId="13" xfId="0" applyFont="1" applyFill="1" applyBorder="1" applyAlignment="1">
      <alignment/>
    </xf>
    <xf numFmtId="44" fontId="6" fillId="0" borderId="17" xfId="49" applyFont="1" applyFill="1" applyBorder="1" applyAlignment="1">
      <alignment/>
    </xf>
    <xf numFmtId="44" fontId="6" fillId="0" borderId="13" xfId="49" applyFont="1" applyFill="1" applyBorder="1" applyAlignment="1">
      <alignment/>
    </xf>
    <xf numFmtId="44" fontId="6" fillId="0" borderId="10" xfId="49" applyFont="1" applyFill="1" applyBorder="1" applyAlignment="1">
      <alignment horizontal="justify" vertical="center" wrapText="1"/>
    </xf>
    <xf numFmtId="0" fontId="3" fillId="33" borderId="11" xfId="0" applyFont="1" applyFill="1" applyBorder="1" applyAlignment="1">
      <alignment/>
    </xf>
    <xf numFmtId="44" fontId="6" fillId="0" borderId="10" xfId="49" applyFont="1" applyFill="1" applyBorder="1" applyAlignment="1">
      <alignment/>
    </xf>
    <xf numFmtId="0" fontId="2" fillId="0" borderId="10" xfId="0" applyFont="1" applyFill="1" applyBorder="1" applyAlignment="1">
      <alignment horizontal="center"/>
    </xf>
    <xf numFmtId="0" fontId="6" fillId="0" borderId="10" xfId="0" applyNumberFormat="1" applyFont="1" applyFill="1" applyBorder="1" applyAlignment="1">
      <alignment horizontal="center" vertical="center" wrapText="1"/>
    </xf>
    <xf numFmtId="0" fontId="2" fillId="0" borderId="0" xfId="0" applyFont="1" applyBorder="1" applyAlignment="1">
      <alignment/>
    </xf>
    <xf numFmtId="0" fontId="6" fillId="0" borderId="11" xfId="0" applyFont="1" applyFill="1" applyBorder="1" applyAlignment="1">
      <alignment horizontal="center" vertical="center" wrapText="1"/>
    </xf>
    <xf numFmtId="170" fontId="13" fillId="0" borderId="14" xfId="0" applyNumberFormat="1" applyFont="1" applyFill="1" applyBorder="1" applyAlignment="1">
      <alignment horizontal="justify" vertical="center" wrapText="1"/>
    </xf>
    <xf numFmtId="44" fontId="6" fillId="0" borderId="11" xfId="49" applyFont="1" applyFill="1" applyBorder="1" applyAlignment="1">
      <alignment horizontal="justify" vertical="center" wrapText="1"/>
    </xf>
    <xf numFmtId="44" fontId="6" fillId="0" borderId="11" xfId="49" applyFont="1" applyFill="1" applyBorder="1" applyAlignment="1">
      <alignment horizontal="center" vertical="center" wrapText="1"/>
    </xf>
    <xf numFmtId="44" fontId="6" fillId="0" borderId="10" xfId="49" applyFont="1" applyFill="1" applyBorder="1" applyAlignment="1">
      <alignment vertical="center"/>
    </xf>
    <xf numFmtId="169" fontId="6" fillId="0" borderId="10" xfId="0" applyNumberFormat="1" applyFont="1" applyFill="1" applyBorder="1" applyAlignment="1">
      <alignment horizontal="center" vertical="center" wrapText="1"/>
    </xf>
    <xf numFmtId="171" fontId="6" fillId="0" borderId="10" xfId="0" applyNumberFormat="1" applyFont="1" applyFill="1" applyBorder="1" applyAlignment="1">
      <alignment horizontal="center"/>
    </xf>
    <xf numFmtId="0" fontId="2" fillId="0" borderId="20" xfId="0" applyFont="1" applyBorder="1" applyAlignment="1">
      <alignment/>
    </xf>
    <xf numFmtId="49" fontId="6" fillId="0" borderId="11" xfId="0" applyNumberFormat="1" applyFont="1" applyFill="1" applyBorder="1" applyAlignment="1">
      <alignment horizontal="center" vertical="center" wrapText="1"/>
    </xf>
    <xf numFmtId="44" fontId="6" fillId="0" borderId="12" xfId="49" applyFont="1" applyFill="1" applyBorder="1" applyAlignment="1">
      <alignment horizontal="justify" vertical="center" wrapText="1"/>
    </xf>
    <xf numFmtId="0" fontId="13" fillId="0" borderId="11" xfId="0" applyFont="1" applyFill="1" applyBorder="1" applyAlignment="1">
      <alignment horizontal="center" vertical="center" wrapText="1"/>
    </xf>
    <xf numFmtId="0" fontId="2" fillId="0" borderId="17" xfId="0" applyFont="1" applyBorder="1" applyAlignment="1">
      <alignment/>
    </xf>
    <xf numFmtId="0" fontId="3" fillId="0" borderId="0" xfId="0" applyFont="1" applyBorder="1" applyAlignment="1">
      <alignment/>
    </xf>
    <xf numFmtId="0" fontId="3" fillId="0" borderId="14" xfId="0" applyFont="1" applyBorder="1" applyAlignment="1">
      <alignment/>
    </xf>
    <xf numFmtId="0" fontId="0" fillId="0" borderId="21" xfId="0" applyFont="1" applyBorder="1" applyAlignment="1">
      <alignment/>
    </xf>
    <xf numFmtId="0" fontId="0" fillId="0" borderId="12" xfId="0" applyFont="1" applyBorder="1" applyAlignment="1">
      <alignment/>
    </xf>
    <xf numFmtId="0" fontId="0" fillId="0" borderId="22" xfId="0" applyFont="1" applyBorder="1" applyAlignment="1">
      <alignment/>
    </xf>
    <xf numFmtId="0" fontId="2" fillId="0" borderId="22" xfId="0" applyFont="1" applyBorder="1" applyAlignment="1">
      <alignment horizontal="right"/>
    </xf>
    <xf numFmtId="0" fontId="2" fillId="0" borderId="22" xfId="0" applyFont="1" applyBorder="1" applyAlignment="1">
      <alignment horizontal="center"/>
    </xf>
    <xf numFmtId="0" fontId="2" fillId="0" borderId="23" xfId="0" applyFont="1" applyBorder="1" applyAlignment="1">
      <alignment horizontal="left"/>
    </xf>
    <xf numFmtId="10" fontId="6" fillId="0" borderId="10" xfId="53" applyNumberFormat="1" applyFont="1" applyBorder="1" applyAlignment="1">
      <alignment horizontal="center"/>
    </xf>
    <xf numFmtId="10" fontId="2" fillId="0" borderId="10" xfId="0" applyNumberFormat="1" applyFont="1" applyBorder="1" applyAlignment="1">
      <alignment/>
    </xf>
    <xf numFmtId="10" fontId="2" fillId="0" borderId="11" xfId="0" applyNumberFormat="1" applyFont="1" applyBorder="1" applyAlignment="1">
      <alignment/>
    </xf>
    <xf numFmtId="0" fontId="8" fillId="0" borderId="20" xfId="0" applyFont="1" applyBorder="1" applyAlignment="1">
      <alignment horizontal="center"/>
    </xf>
    <xf numFmtId="0" fontId="8" fillId="0" borderId="19" xfId="0" applyFont="1" applyBorder="1" applyAlignment="1">
      <alignment horizontal="center"/>
    </xf>
    <xf numFmtId="0" fontId="6" fillId="0" borderId="14" xfId="0" applyFont="1" applyBorder="1" applyAlignment="1">
      <alignment horizontal="left"/>
    </xf>
    <xf numFmtId="10" fontId="6" fillId="0" borderId="10" xfId="53" applyNumberFormat="1" applyFont="1" applyFill="1" applyBorder="1" applyAlignment="1">
      <alignment horizontal="center"/>
    </xf>
    <xf numFmtId="10" fontId="6" fillId="0" borderId="13" xfId="53" applyNumberFormat="1" applyFont="1" applyFill="1" applyBorder="1" applyAlignment="1">
      <alignment horizontal="center"/>
    </xf>
    <xf numFmtId="10" fontId="6" fillId="0" borderId="10" xfId="53" applyNumberFormat="1" applyFont="1" applyFill="1" applyBorder="1" applyAlignment="1">
      <alignment horizontal="center" vertical="center" wrapText="1"/>
    </xf>
    <xf numFmtId="10" fontId="6" fillId="0" borderId="11" xfId="53" applyNumberFormat="1" applyFont="1" applyBorder="1" applyAlignment="1">
      <alignment horizontal="center" vertical="center" wrapText="1"/>
    </xf>
    <xf numFmtId="10" fontId="6" fillId="0" borderId="10" xfId="0" applyNumberFormat="1" applyFont="1" applyFill="1" applyBorder="1" applyAlignment="1">
      <alignment horizontal="center" vertical="center" wrapText="1"/>
    </xf>
    <xf numFmtId="10" fontId="6" fillId="0" borderId="11" xfId="0" applyNumberFormat="1" applyFont="1" applyBorder="1" applyAlignment="1">
      <alignment horizontal="center" vertical="center" wrapText="1"/>
    </xf>
    <xf numFmtId="44" fontId="6" fillId="0" borderId="10" xfId="49" applyNumberFormat="1" applyFont="1" applyFill="1" applyBorder="1" applyAlignment="1">
      <alignment horizontal="justify" vertical="center" wrapText="1"/>
    </xf>
    <xf numFmtId="44" fontId="6" fillId="0" borderId="11" xfId="0" applyNumberFormat="1" applyFont="1" applyBorder="1" applyAlignment="1">
      <alignment horizontal="justify" vertical="center" wrapText="1"/>
    </xf>
    <xf numFmtId="4" fontId="6" fillId="0" borderId="13" xfId="0" applyNumberFormat="1" applyFont="1" applyBorder="1" applyAlignment="1">
      <alignment horizontal="center"/>
    </xf>
    <xf numFmtId="0" fontId="6" fillId="0" borderId="0" xfId="0" applyFont="1" applyBorder="1" applyAlignment="1">
      <alignment horizontal="left"/>
    </xf>
    <xf numFmtId="0" fontId="6" fillId="0" borderId="21" xfId="0" applyFont="1" applyBorder="1" applyAlignment="1">
      <alignment horizontal="left"/>
    </xf>
    <xf numFmtId="0" fontId="2" fillId="0" borderId="0" xfId="0" applyFont="1" applyFill="1" applyBorder="1" applyAlignment="1">
      <alignment horizontal="left"/>
    </xf>
    <xf numFmtId="0" fontId="2" fillId="0" borderId="21" xfId="0" applyFont="1" applyFill="1" applyBorder="1" applyAlignment="1">
      <alignment horizontal="left"/>
    </xf>
    <xf numFmtId="0" fontId="2" fillId="0" borderId="14" xfId="0" applyFont="1" applyBorder="1" applyAlignment="1">
      <alignment horizontal="left"/>
    </xf>
    <xf numFmtId="0" fontId="2" fillId="0" borderId="0" xfId="0" applyFont="1" applyBorder="1" applyAlignment="1">
      <alignment horizontal="left"/>
    </xf>
    <xf numFmtId="0" fontId="2" fillId="0" borderId="21" xfId="0" applyFont="1" applyBorder="1" applyAlignment="1">
      <alignment horizontal="left"/>
    </xf>
    <xf numFmtId="0" fontId="6" fillId="0" borderId="14" xfId="0" applyFont="1" applyBorder="1" applyAlignment="1">
      <alignment/>
    </xf>
    <xf numFmtId="0" fontId="6" fillId="0" borderId="0" xfId="0" applyFont="1" applyBorder="1" applyAlignment="1">
      <alignment/>
    </xf>
    <xf numFmtId="0" fontId="6" fillId="0" borderId="21" xfId="0" applyFont="1" applyBorder="1" applyAlignment="1">
      <alignment/>
    </xf>
    <xf numFmtId="0" fontId="2" fillId="0" borderId="14" xfId="0" applyFont="1" applyBorder="1" applyAlignment="1">
      <alignment/>
    </xf>
    <xf numFmtId="0" fontId="2" fillId="0" borderId="21" xfId="0" applyFont="1" applyBorder="1" applyAlignment="1">
      <alignment/>
    </xf>
    <xf numFmtId="0" fontId="8" fillId="0" borderId="14" xfId="0" applyFont="1" applyBorder="1" applyAlignment="1">
      <alignment horizontal="center"/>
    </xf>
    <xf numFmtId="0" fontId="8" fillId="0" borderId="0" xfId="0" applyFont="1" applyBorder="1" applyAlignment="1">
      <alignment horizontal="center"/>
    </xf>
    <xf numFmtId="0" fontId="8" fillId="0" borderId="21" xfId="0" applyFont="1" applyBorder="1" applyAlignment="1">
      <alignment horizontal="center"/>
    </xf>
    <xf numFmtId="0" fontId="6" fillId="0" borderId="14" xfId="0" applyFont="1" applyFill="1" applyBorder="1" applyAlignment="1">
      <alignment horizontal="left"/>
    </xf>
    <xf numFmtId="0" fontId="6" fillId="0" borderId="0" xfId="0" applyFont="1" applyFill="1" applyBorder="1" applyAlignment="1">
      <alignment horizontal="left"/>
    </xf>
    <xf numFmtId="0" fontId="6" fillId="0" borderId="21" xfId="0" applyFont="1" applyFill="1" applyBorder="1" applyAlignment="1">
      <alignment horizontal="left"/>
    </xf>
    <xf numFmtId="0" fontId="2" fillId="0" borderId="22" xfId="0" applyFont="1" applyBorder="1" applyAlignment="1">
      <alignment/>
    </xf>
    <xf numFmtId="0" fontId="2" fillId="0" borderId="23" xfId="0" applyFont="1" applyBorder="1" applyAlignment="1">
      <alignment/>
    </xf>
    <xf numFmtId="0" fontId="8" fillId="0" borderId="14" xfId="0" applyFont="1" applyBorder="1" applyAlignment="1">
      <alignment horizontal="left"/>
    </xf>
    <xf numFmtId="0" fontId="8" fillId="0" borderId="17" xfId="0" applyFont="1" applyBorder="1" applyAlignment="1">
      <alignment vertical="center"/>
    </xf>
    <xf numFmtId="0" fontId="8" fillId="0" borderId="20" xfId="0" applyFont="1" applyBorder="1" applyAlignment="1">
      <alignment vertical="center"/>
    </xf>
    <xf numFmtId="0" fontId="8" fillId="0" borderId="19" xfId="0" applyFont="1" applyBorder="1" applyAlignment="1">
      <alignment vertical="center"/>
    </xf>
    <xf numFmtId="0" fontId="8" fillId="0" borderId="14" xfId="0" applyFont="1" applyBorder="1" applyAlignment="1">
      <alignment vertical="center"/>
    </xf>
    <xf numFmtId="0" fontId="2" fillId="0" borderId="12"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13" fillId="0" borderId="12" xfId="0" applyFont="1" applyFill="1" applyBorder="1" applyAlignment="1">
      <alignment vertical="center"/>
    </xf>
    <xf numFmtId="0" fontId="13" fillId="0" borderId="22" xfId="0" applyFont="1" applyFill="1" applyBorder="1" applyAlignment="1">
      <alignment vertical="center"/>
    </xf>
    <xf numFmtId="0" fontId="13" fillId="0" borderId="23" xfId="0" applyFont="1" applyFill="1" applyBorder="1" applyAlignment="1">
      <alignment vertical="center"/>
    </xf>
    <xf numFmtId="3" fontId="6" fillId="0" borderId="13" xfId="0" applyNumberFormat="1" applyFont="1" applyBorder="1" applyAlignment="1">
      <alignment horizontal="center"/>
    </xf>
    <xf numFmtId="0" fontId="6" fillId="0" borderId="10" xfId="0" applyFont="1" applyBorder="1" applyAlignment="1">
      <alignment/>
    </xf>
    <xf numFmtId="0" fontId="6" fillId="0" borderId="10" xfId="0" applyFont="1" applyFill="1" applyBorder="1" applyAlignment="1">
      <alignment/>
    </xf>
    <xf numFmtId="0" fontId="13" fillId="0" borderId="10" xfId="0" applyFont="1" applyFill="1" applyBorder="1" applyAlignment="1">
      <alignment vertical="center" wrapText="1"/>
    </xf>
    <xf numFmtId="0" fontId="2" fillId="0" borderId="11" xfId="0" applyFont="1" applyBorder="1" applyAlignment="1">
      <alignment/>
    </xf>
    <xf numFmtId="0" fontId="6" fillId="0" borderId="10" xfId="0" applyFont="1" applyBorder="1" applyAlignment="1">
      <alignment horizontal="left" vertical="center" wrapText="1"/>
    </xf>
    <xf numFmtId="0" fontId="10" fillId="0" borderId="13" xfId="0" applyFont="1" applyFill="1" applyBorder="1" applyAlignment="1">
      <alignment/>
    </xf>
    <xf numFmtId="4" fontId="6" fillId="0" borderId="0" xfId="0" applyNumberFormat="1" applyFont="1" applyBorder="1" applyAlignment="1">
      <alignment/>
    </xf>
    <xf numFmtId="44" fontId="8" fillId="0" borderId="14" xfId="49" applyFont="1" applyFill="1" applyBorder="1" applyAlignment="1">
      <alignment/>
    </xf>
    <xf numFmtId="44" fontId="8" fillId="33" borderId="11" xfId="49" applyNumberFormat="1" applyFont="1" applyFill="1" applyBorder="1" applyAlignment="1">
      <alignment/>
    </xf>
    <xf numFmtId="0" fontId="7" fillId="0" borderId="10" xfId="0" applyFont="1" applyBorder="1" applyAlignment="1">
      <alignment/>
    </xf>
    <xf numFmtId="44" fontId="0" fillId="0" borderId="0" xfId="0" applyNumberFormat="1" applyFont="1" applyAlignment="1">
      <alignment/>
    </xf>
    <xf numFmtId="44" fontId="3" fillId="0" borderId="0" xfId="0" applyNumberFormat="1" applyFont="1" applyAlignment="1">
      <alignment/>
    </xf>
    <xf numFmtId="10" fontId="6" fillId="0" borderId="10" xfId="0" applyNumberFormat="1" applyFont="1" applyFill="1" applyBorder="1" applyAlignment="1">
      <alignment horizontal="center"/>
    </xf>
    <xf numFmtId="10" fontId="6" fillId="0" borderId="10" xfId="0" applyNumberFormat="1" applyFont="1" applyBorder="1" applyAlignment="1">
      <alignment horizontal="center"/>
    </xf>
    <xf numFmtId="10" fontId="6" fillId="0" borderId="13" xfId="0" applyNumberFormat="1" applyFont="1" applyFill="1" applyBorder="1" applyAlignment="1">
      <alignment horizontal="center"/>
    </xf>
    <xf numFmtId="10" fontId="6" fillId="0" borderId="11" xfId="0" applyNumberFormat="1" applyFont="1" applyFill="1" applyBorder="1" applyAlignment="1">
      <alignment horizontal="center" vertical="center" wrapText="1"/>
    </xf>
    <xf numFmtId="10" fontId="6" fillId="0" borderId="13" xfId="53" applyNumberFormat="1" applyFont="1" applyBorder="1" applyAlignment="1">
      <alignment horizontal="center"/>
    </xf>
    <xf numFmtId="10" fontId="6" fillId="0" borderId="13" xfId="0" applyNumberFormat="1" applyFont="1" applyBorder="1" applyAlignment="1">
      <alignment horizontal="center"/>
    </xf>
    <xf numFmtId="10" fontId="6" fillId="0" borderId="17" xfId="53" applyNumberFormat="1" applyFont="1" applyBorder="1" applyAlignment="1">
      <alignment horizontal="center"/>
    </xf>
    <xf numFmtId="10" fontId="6" fillId="0" borderId="11" xfId="53" applyNumberFormat="1" applyFont="1" applyFill="1" applyBorder="1" applyAlignment="1">
      <alignment horizontal="center" vertical="center" wrapText="1"/>
    </xf>
    <xf numFmtId="10" fontId="6" fillId="0" borderId="17" xfId="0" applyNumberFormat="1" applyFont="1" applyBorder="1" applyAlignment="1">
      <alignment horizontal="center"/>
    </xf>
    <xf numFmtId="10" fontId="0" fillId="0" borderId="10" xfId="0" applyNumberFormat="1" applyFont="1" applyBorder="1" applyAlignment="1">
      <alignment horizontal="center"/>
    </xf>
    <xf numFmtId="4" fontId="6" fillId="0" borderId="13" xfId="0" applyNumberFormat="1" applyFont="1" applyFill="1" applyBorder="1" applyAlignment="1">
      <alignment horizontal="right"/>
    </xf>
    <xf numFmtId="4" fontId="6" fillId="0" borderId="10" xfId="0" applyNumberFormat="1" applyFont="1" applyFill="1" applyBorder="1" applyAlignment="1">
      <alignment horizontal="right"/>
    </xf>
    <xf numFmtId="4" fontId="2" fillId="0" borderId="10" xfId="0" applyNumberFormat="1" applyFont="1" applyBorder="1" applyAlignment="1">
      <alignment horizontal="right"/>
    </xf>
    <xf numFmtId="4" fontId="2" fillId="0" borderId="11" xfId="0" applyNumberFormat="1" applyFont="1" applyBorder="1" applyAlignment="1">
      <alignment horizontal="right"/>
    </xf>
    <xf numFmtId="4" fontId="6" fillId="0" borderId="13" xfId="0" applyNumberFormat="1" applyFont="1" applyBorder="1" applyAlignment="1">
      <alignment horizontal="right"/>
    </xf>
    <xf numFmtId="4" fontId="6" fillId="0" borderId="11" xfId="0" applyNumberFormat="1" applyFont="1" applyBorder="1" applyAlignment="1">
      <alignment horizontal="right" vertical="center" wrapText="1"/>
    </xf>
    <xf numFmtId="4" fontId="6" fillId="0" borderId="11" xfId="0" applyNumberFormat="1" applyFont="1" applyFill="1" applyBorder="1" applyAlignment="1">
      <alignment horizontal="right" vertical="center" wrapText="1"/>
    </xf>
    <xf numFmtId="44" fontId="3" fillId="0" borderId="0" xfId="0" applyNumberFormat="1" applyFont="1" applyAlignment="1" applyProtection="1">
      <alignment/>
      <protection locked="0"/>
    </xf>
    <xf numFmtId="0" fontId="5" fillId="0" borderId="0" xfId="0" applyFont="1" applyBorder="1" applyAlignment="1">
      <alignment/>
    </xf>
    <xf numFmtId="0" fontId="0" fillId="0" borderId="0" xfId="0" applyFont="1" applyBorder="1" applyAlignment="1">
      <alignment/>
    </xf>
    <xf numFmtId="0" fontId="13" fillId="0" borderId="23" xfId="0" applyFont="1" applyFill="1" applyBorder="1" applyAlignment="1">
      <alignment horizontal="left" vertical="center" wrapText="1"/>
    </xf>
    <xf numFmtId="4" fontId="6" fillId="0" borderId="11" xfId="0" applyNumberFormat="1" applyFont="1" applyFill="1" applyBorder="1" applyAlignment="1">
      <alignment horizontal="center" vertical="center" wrapText="1"/>
    </xf>
    <xf numFmtId="0" fontId="0" fillId="0" borderId="0" xfId="0" applyFont="1" applyBorder="1" applyAlignment="1">
      <alignment horizontal="center"/>
    </xf>
    <xf numFmtId="0" fontId="6" fillId="0" borderId="0" xfId="0" applyFont="1" applyAlignment="1">
      <alignment horizontal="center"/>
    </xf>
    <xf numFmtId="168" fontId="6" fillId="0" borderId="13" xfId="47" applyNumberFormat="1" applyFont="1" applyBorder="1" applyAlignment="1">
      <alignment horizontal="center"/>
    </xf>
    <xf numFmtId="41" fontId="6" fillId="0" borderId="11" xfId="0" applyNumberFormat="1"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10" fontId="6" fillId="0" borderId="10" xfId="53" applyNumberFormat="1" applyFont="1" applyFill="1" applyBorder="1" applyAlignment="1">
      <alignment horizontal="center" vertical="center"/>
    </xf>
    <xf numFmtId="10" fontId="6"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xf>
    <xf numFmtId="4" fontId="0" fillId="0" borderId="10" xfId="0" applyNumberFormat="1" applyFont="1" applyBorder="1" applyAlignment="1">
      <alignment horizontal="center"/>
    </xf>
    <xf numFmtId="4"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center" vertical="center"/>
    </xf>
    <xf numFmtId="0" fontId="6" fillId="0" borderId="11" xfId="0" applyFont="1" applyFill="1" applyBorder="1" applyAlignment="1">
      <alignment horizontal="center"/>
    </xf>
    <xf numFmtId="0" fontId="2" fillId="0" borderId="11" xfId="0" applyFont="1" applyFill="1" applyBorder="1" applyAlignment="1">
      <alignment horizontal="justify" vertical="center" wrapText="1"/>
    </xf>
    <xf numFmtId="41" fontId="6" fillId="0" borderId="14" xfId="49" applyNumberFormat="1" applyFont="1" applyFill="1" applyBorder="1" applyAlignment="1">
      <alignment/>
    </xf>
    <xf numFmtId="44" fontId="6" fillId="0" borderId="12" xfId="49" applyNumberFormat="1" applyFont="1" applyFill="1" applyBorder="1" applyAlignment="1">
      <alignment horizontal="justify" vertical="center" wrapText="1"/>
    </xf>
    <xf numFmtId="0" fontId="6" fillId="0" borderId="13" xfId="0" applyFont="1" applyBorder="1" applyAlignment="1">
      <alignment horizontal="left" vertical="center" wrapText="1"/>
    </xf>
    <xf numFmtId="0" fontId="6" fillId="0" borderId="21" xfId="0" applyFont="1" applyFill="1" applyBorder="1" applyAlignment="1">
      <alignment/>
    </xf>
    <xf numFmtId="49" fontId="6" fillId="0" borderId="23" xfId="0" applyNumberFormat="1" applyFont="1" applyFill="1" applyBorder="1" applyAlignment="1">
      <alignment horizontal="center" vertical="center" wrapText="1"/>
    </xf>
    <xf numFmtId="0" fontId="6" fillId="0" borderId="15" xfId="0" applyFont="1" applyBorder="1" applyAlignment="1">
      <alignment horizontal="center"/>
    </xf>
    <xf numFmtId="0" fontId="6" fillId="0" borderId="20" xfId="0" applyFont="1" applyBorder="1" applyAlignment="1">
      <alignment/>
    </xf>
    <xf numFmtId="0" fontId="6" fillId="0" borderId="13" xfId="0" applyFont="1" applyBorder="1" applyAlignment="1">
      <alignment horizontal="justify" vertical="center" wrapText="1"/>
    </xf>
    <xf numFmtId="49" fontId="6" fillId="0" borderId="14" xfId="0" applyNumberFormat="1" applyFont="1" applyFill="1" applyBorder="1" applyAlignment="1">
      <alignment horizontal="center" vertical="center" wrapText="1"/>
    </xf>
    <xf numFmtId="168" fontId="6" fillId="0" borderId="19" xfId="0" applyNumberFormat="1" applyFont="1" applyBorder="1" applyAlignment="1">
      <alignment horizontal="center"/>
    </xf>
    <xf numFmtId="0" fontId="4" fillId="0" borderId="14" xfId="0" applyFont="1" applyBorder="1" applyAlignment="1">
      <alignment horizontal="center"/>
    </xf>
    <xf numFmtId="0" fontId="4" fillId="0" borderId="0" xfId="0" applyFont="1" applyBorder="1" applyAlignment="1">
      <alignment horizontal="center"/>
    </xf>
    <xf numFmtId="0" fontId="4" fillId="0" borderId="21"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right"/>
    </xf>
    <xf numFmtId="44" fontId="7" fillId="0" borderId="0" xfId="0" applyNumberFormat="1" applyFont="1" applyAlignment="1">
      <alignment/>
    </xf>
    <xf numFmtId="44" fontId="6" fillId="0" borderId="0" xfId="49" applyFont="1" applyFill="1" applyBorder="1" applyAlignment="1">
      <alignment/>
    </xf>
    <xf numFmtId="44" fontId="8" fillId="0" borderId="0" xfId="49"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xf>
    <xf numFmtId="0" fontId="0" fillId="0" borderId="0" xfId="0" applyFont="1" applyFill="1" applyBorder="1" applyAlignment="1">
      <alignment/>
    </xf>
    <xf numFmtId="44" fontId="3" fillId="0" borderId="0" xfId="49" applyFont="1" applyFill="1" applyBorder="1" applyAlignment="1">
      <alignment/>
    </xf>
    <xf numFmtId="44" fontId="0" fillId="0" borderId="0" xfId="0" applyNumberFormat="1" applyFont="1" applyFill="1" applyBorder="1" applyAlignment="1">
      <alignment/>
    </xf>
    <xf numFmtId="4" fontId="2" fillId="0" borderId="0" xfId="0" applyNumberFormat="1" applyFont="1" applyFill="1" applyBorder="1" applyAlignment="1">
      <alignment/>
    </xf>
    <xf numFmtId="44" fontId="8" fillId="0" borderId="0" xfId="0" applyNumberFormat="1" applyFont="1" applyFill="1" applyBorder="1" applyAlignment="1">
      <alignment/>
    </xf>
    <xf numFmtId="0" fontId="0" fillId="0" borderId="20" xfId="0" applyFont="1" applyBorder="1" applyAlignment="1">
      <alignment/>
    </xf>
    <xf numFmtId="0" fontId="0" fillId="0" borderId="17" xfId="0" applyFont="1" applyBorder="1" applyAlignment="1">
      <alignment/>
    </xf>
    <xf numFmtId="0" fontId="0" fillId="0" borderId="19" xfId="0" applyFont="1" applyBorder="1" applyAlignment="1">
      <alignment/>
    </xf>
    <xf numFmtId="0" fontId="0" fillId="0" borderId="14" xfId="0" applyFont="1" applyBorder="1" applyAlignment="1">
      <alignment/>
    </xf>
    <xf numFmtId="3" fontId="6" fillId="0" borderId="10" xfId="0" applyNumberFormat="1" applyFont="1" applyBorder="1" applyAlignment="1">
      <alignment horizontal="center"/>
    </xf>
    <xf numFmtId="0" fontId="2" fillId="0" borderId="13" xfId="0" applyFont="1" applyBorder="1" applyAlignment="1">
      <alignment/>
    </xf>
    <xf numFmtId="49" fontId="6" fillId="0" borderId="13" xfId="0" applyNumberFormat="1" applyFont="1" applyBorder="1" applyAlignment="1">
      <alignment horizontal="justify" vertical="center" wrapText="1"/>
    </xf>
    <xf numFmtId="0" fontId="13" fillId="0" borderId="10" xfId="0" applyFont="1" applyFill="1" applyBorder="1" applyAlignment="1">
      <alignment horizontal="left" vertical="center" wrapText="1"/>
    </xf>
    <xf numFmtId="0" fontId="3" fillId="0" borderId="17" xfId="0" applyFont="1" applyBorder="1" applyAlignment="1">
      <alignment/>
    </xf>
    <xf numFmtId="0" fontId="2" fillId="0" borderId="19" xfId="0" applyFont="1" applyBorder="1" applyAlignment="1">
      <alignment/>
    </xf>
    <xf numFmtId="0" fontId="8" fillId="0" borderId="17" xfId="0" applyFont="1" applyBorder="1" applyAlignment="1">
      <alignment horizontal="left"/>
    </xf>
    <xf numFmtId="0" fontId="2" fillId="0" borderId="14" xfId="0" applyFont="1" applyBorder="1" applyAlignment="1">
      <alignment horizontal="center"/>
    </xf>
    <xf numFmtId="0" fontId="2" fillId="0" borderId="0" xfId="0" applyFont="1" applyBorder="1" applyAlignment="1">
      <alignment horizontal="center"/>
    </xf>
    <xf numFmtId="0" fontId="2" fillId="0" borderId="21" xfId="0" applyFont="1" applyBorder="1" applyAlignment="1">
      <alignment horizontal="center"/>
    </xf>
    <xf numFmtId="0" fontId="13" fillId="0" borderId="27" xfId="0" applyFont="1" applyBorder="1" applyAlignment="1">
      <alignment horizontal="center" vertical="center" wrapText="1"/>
    </xf>
    <xf numFmtId="0" fontId="3" fillId="0" borderId="10" xfId="0" applyFont="1" applyFill="1" applyBorder="1" applyAlignment="1">
      <alignment horizontal="center"/>
    </xf>
    <xf numFmtId="0" fontId="8" fillId="0" borderId="14" xfId="0" applyFont="1" applyBorder="1" applyAlignment="1">
      <alignment/>
    </xf>
    <xf numFmtId="44" fontId="15" fillId="0" borderId="0" xfId="49" applyFont="1" applyAlignment="1">
      <alignment/>
    </xf>
    <xf numFmtId="44" fontId="15" fillId="0" borderId="0" xfId="49" applyFont="1" applyFill="1" applyAlignment="1">
      <alignment/>
    </xf>
    <xf numFmtId="44" fontId="17" fillId="0" borderId="0" xfId="49" applyFont="1" applyAlignment="1">
      <alignment horizontal="center" vertical="center"/>
    </xf>
    <xf numFmtId="0" fontId="17" fillId="0" borderId="0" xfId="0" applyFont="1" applyAlignment="1">
      <alignment horizontal="center" vertical="center"/>
    </xf>
    <xf numFmtId="0" fontId="17" fillId="0" borderId="0" xfId="0" applyNumberFormat="1" applyFont="1" applyAlignment="1">
      <alignment horizontal="center" vertical="center"/>
    </xf>
    <xf numFmtId="44" fontId="17" fillId="0" borderId="0" xfId="0" applyNumberFormat="1" applyFont="1" applyAlignment="1">
      <alignment/>
    </xf>
    <xf numFmtId="0" fontId="5" fillId="0" borderId="0" xfId="0" applyFont="1" applyBorder="1" applyAlignment="1">
      <alignment horizontal="center"/>
    </xf>
    <xf numFmtId="0" fontId="17" fillId="0" borderId="0" xfId="0" applyFont="1" applyAlignment="1">
      <alignment/>
    </xf>
    <xf numFmtId="44" fontId="19" fillId="0" borderId="0" xfId="49" applyFont="1" applyAlignment="1">
      <alignment horizontal="center" vertical="center"/>
    </xf>
    <xf numFmtId="44" fontId="19" fillId="0" borderId="0" xfId="0" applyNumberFormat="1" applyFont="1" applyAlignment="1">
      <alignment horizontal="center" vertical="center"/>
    </xf>
    <xf numFmtId="44" fontId="2" fillId="0" borderId="0" xfId="49" applyFont="1" applyAlignment="1">
      <alignment/>
    </xf>
    <xf numFmtId="0" fontId="17" fillId="0" borderId="0" xfId="0" applyFont="1" applyAlignment="1">
      <alignment horizontal="left" vertical="center"/>
    </xf>
    <xf numFmtId="0" fontId="17" fillId="0" borderId="0" xfId="0" applyFont="1" applyAlignment="1">
      <alignment horizontal="left"/>
    </xf>
    <xf numFmtId="42" fontId="18" fillId="0" borderId="0" xfId="0" applyNumberFormat="1" applyFont="1" applyAlignment="1">
      <alignment/>
    </xf>
    <xf numFmtId="167" fontId="17" fillId="0" borderId="0" xfId="0" applyNumberFormat="1" applyFont="1" applyAlignment="1">
      <alignment/>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justify" vertical="center" wrapText="1"/>
    </xf>
    <xf numFmtId="0" fontId="6" fillId="0" borderId="30" xfId="0"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0" fontId="6" fillId="0" borderId="30" xfId="0" applyFont="1" applyBorder="1" applyAlignment="1">
      <alignment horizontal="left" vertical="center" wrapText="1"/>
    </xf>
    <xf numFmtId="10" fontId="6" fillId="0" borderId="30" xfId="53" applyNumberFormat="1" applyFont="1" applyBorder="1" applyAlignment="1">
      <alignment horizontal="justify" vertical="center" wrapText="1"/>
    </xf>
    <xf numFmtId="44" fontId="6" fillId="0" borderId="30" xfId="47" applyNumberFormat="1" applyFont="1" applyBorder="1" applyAlignment="1">
      <alignment horizontal="justify" vertical="center" wrapText="1"/>
    </xf>
    <xf numFmtId="44" fontId="6" fillId="0" borderId="30" xfId="0" applyNumberFormat="1" applyFont="1" applyBorder="1" applyAlignment="1">
      <alignment horizontal="justify" vertical="center" wrapText="1"/>
    </xf>
    <xf numFmtId="1" fontId="6" fillId="0" borderId="30" xfId="0" applyNumberFormat="1" applyFont="1" applyBorder="1" applyAlignment="1">
      <alignment horizontal="justify" vertical="center" wrapText="1"/>
    </xf>
    <xf numFmtId="10" fontId="6" fillId="0" borderId="30" xfId="0" applyNumberFormat="1" applyFont="1" applyBorder="1" applyAlignment="1">
      <alignment horizontal="justify" vertical="center" wrapText="1"/>
    </xf>
    <xf numFmtId="4" fontId="6" fillId="0" borderId="30" xfId="0" applyNumberFormat="1" applyFont="1" applyBorder="1" applyAlignment="1">
      <alignment horizontal="right" vertical="center" wrapText="1"/>
    </xf>
    <xf numFmtId="166" fontId="6" fillId="0" borderId="30" xfId="0" applyNumberFormat="1" applyFont="1" applyBorder="1" applyAlignment="1">
      <alignment horizontal="justify" vertical="center" wrapText="1"/>
    </xf>
    <xf numFmtId="0" fontId="6" fillId="0" borderId="30" xfId="0" applyNumberFormat="1" applyFont="1" applyBorder="1" applyAlignment="1">
      <alignment horizontal="justify" vertical="center" wrapText="1"/>
    </xf>
    <xf numFmtId="49" fontId="6" fillId="0" borderId="31" xfId="0" applyNumberFormat="1" applyFont="1" applyFill="1" applyBorder="1" applyAlignment="1">
      <alignment horizontal="center" vertical="center" wrapText="1"/>
    </xf>
    <xf numFmtId="0" fontId="6" fillId="0" borderId="31" xfId="0" applyFont="1" applyFill="1" applyBorder="1" applyAlignment="1">
      <alignment horizontal="center" vertical="center" wrapText="1"/>
    </xf>
    <xf numFmtId="44" fontId="6" fillId="0" borderId="31" xfId="49" applyFont="1" applyFill="1" applyBorder="1" applyAlignment="1">
      <alignment horizontal="justify" vertical="center" wrapText="1"/>
    </xf>
    <xf numFmtId="44" fontId="6" fillId="0" borderId="31" xfId="49" applyNumberFormat="1" applyFont="1" applyFill="1" applyBorder="1" applyAlignment="1">
      <alignment horizontal="justify" vertical="center" wrapText="1"/>
    </xf>
    <xf numFmtId="3" fontId="6" fillId="0" borderId="31" xfId="0" applyNumberFormat="1" applyFont="1" applyFill="1" applyBorder="1" applyAlignment="1">
      <alignment horizontal="center" vertical="center" wrapText="1"/>
    </xf>
    <xf numFmtId="10" fontId="6" fillId="0" borderId="31" xfId="0" applyNumberFormat="1" applyFont="1" applyFill="1" applyBorder="1" applyAlignment="1">
      <alignment horizontal="center" vertical="center" wrapText="1"/>
    </xf>
    <xf numFmtId="169" fontId="6" fillId="0" borderId="31" xfId="0" applyNumberFormat="1" applyFont="1" applyFill="1" applyBorder="1" applyAlignment="1">
      <alignment horizontal="center" vertical="center" wrapText="1"/>
    </xf>
    <xf numFmtId="0" fontId="6" fillId="0" borderId="31" xfId="0" applyNumberFormat="1" applyFont="1" applyFill="1" applyBorder="1" applyAlignment="1">
      <alignment horizontal="center" vertical="center" wrapText="1"/>
    </xf>
    <xf numFmtId="0" fontId="6" fillId="0" borderId="31" xfId="0" applyFont="1" applyBorder="1" applyAlignment="1">
      <alignment horizontal="left" vertical="center" wrapText="1"/>
    </xf>
    <xf numFmtId="10" fontId="6" fillId="0" borderId="31" xfId="53" applyNumberFormat="1" applyFont="1" applyBorder="1" applyAlignment="1">
      <alignment horizontal="center" vertical="center" wrapText="1"/>
    </xf>
    <xf numFmtId="44" fontId="6" fillId="0" borderId="31" xfId="49" applyNumberFormat="1" applyFont="1" applyBorder="1" applyAlignment="1">
      <alignment horizontal="justify" vertical="center" wrapText="1"/>
    </xf>
    <xf numFmtId="10" fontId="6" fillId="0" borderId="31" xfId="0" applyNumberFormat="1" applyFont="1" applyBorder="1" applyAlignment="1">
      <alignment horizontal="center" vertical="center" wrapText="1"/>
    </xf>
    <xf numFmtId="166" fontId="6" fillId="0" borderId="31" xfId="0" applyNumberFormat="1" applyFont="1" applyBorder="1" applyAlignment="1">
      <alignment horizontal="center" vertical="center" wrapText="1"/>
    </xf>
    <xf numFmtId="0" fontId="6" fillId="0" borderId="31" xfId="0" applyNumberFormat="1" applyFont="1" applyBorder="1" applyAlignment="1">
      <alignment horizontal="center" vertical="center" wrapText="1"/>
    </xf>
    <xf numFmtId="166" fontId="6" fillId="0" borderId="32" xfId="0" applyNumberFormat="1" applyFont="1" applyBorder="1" applyAlignment="1">
      <alignment horizontal="center" vertical="center" wrapText="1"/>
    </xf>
    <xf numFmtId="0" fontId="6" fillId="0" borderId="32" xfId="0" applyNumberFormat="1" applyFont="1" applyBorder="1" applyAlignment="1">
      <alignment horizontal="center" vertical="center" wrapText="1"/>
    </xf>
    <xf numFmtId="0" fontId="2" fillId="0" borderId="31" xfId="0" applyFont="1" applyBorder="1" applyAlignment="1">
      <alignment horizontal="center" vertical="center" wrapText="1"/>
    </xf>
    <xf numFmtId="1" fontId="2" fillId="0" borderId="31" xfId="0" applyNumberFormat="1" applyFont="1" applyBorder="1" applyAlignment="1">
      <alignment horizontal="center" vertical="center" wrapText="1"/>
    </xf>
    <xf numFmtId="3" fontId="2" fillId="0" borderId="31" xfId="0" applyNumberFormat="1" applyFont="1" applyFill="1" applyBorder="1" applyAlignment="1">
      <alignment horizontal="center" vertical="center" wrapText="1"/>
    </xf>
    <xf numFmtId="3" fontId="2" fillId="0" borderId="31" xfId="0" applyNumberFormat="1" applyFont="1" applyBorder="1" applyAlignment="1">
      <alignment horizontal="center" vertical="center" wrapText="1"/>
    </xf>
    <xf numFmtId="168" fontId="6" fillId="0" borderId="30" xfId="0" applyNumberFormat="1" applyFont="1" applyBorder="1" applyAlignment="1">
      <alignment horizontal="center"/>
    </xf>
    <xf numFmtId="0" fontId="6" fillId="0" borderId="30" xfId="0" applyNumberFormat="1" applyFont="1" applyBorder="1" applyAlignment="1">
      <alignment horizontal="center"/>
    </xf>
    <xf numFmtId="0" fontId="6" fillId="0" borderId="31" xfId="0" applyFont="1" applyFill="1" applyBorder="1" applyAlignment="1">
      <alignment horizontal="center"/>
    </xf>
    <xf numFmtId="168" fontId="6" fillId="0" borderId="31" xfId="0" applyNumberFormat="1" applyFont="1" applyFill="1" applyBorder="1" applyAlignment="1">
      <alignment horizontal="center"/>
    </xf>
    <xf numFmtId="0" fontId="6" fillId="0" borderId="31" xfId="0" applyNumberFormat="1" applyFont="1" applyFill="1" applyBorder="1" applyAlignment="1">
      <alignment horizontal="center"/>
    </xf>
    <xf numFmtId="10" fontId="15" fillId="0" borderId="31" xfId="53" applyNumberFormat="1" applyFont="1" applyFill="1" applyBorder="1" applyAlignment="1">
      <alignment horizontal="center" vertical="center"/>
    </xf>
    <xf numFmtId="0" fontId="15" fillId="0" borderId="31" xfId="0" applyFont="1" applyFill="1" applyBorder="1" applyAlignment="1">
      <alignment horizontal="center" vertical="center"/>
    </xf>
    <xf numFmtId="3" fontId="15" fillId="0" borderId="31" xfId="0" applyNumberFormat="1" applyFont="1" applyBorder="1" applyAlignment="1">
      <alignment horizontal="center" vertical="center"/>
    </xf>
    <xf numFmtId="10" fontId="15" fillId="0" borderId="31" xfId="0" applyNumberFormat="1" applyFont="1" applyFill="1" applyBorder="1" applyAlignment="1">
      <alignment horizontal="center" vertical="center" wrapText="1"/>
    </xf>
    <xf numFmtId="0" fontId="15" fillId="0" borderId="31" xfId="0" applyNumberFormat="1" applyFont="1" applyFill="1" applyBorder="1" applyAlignment="1">
      <alignment horizontal="center" vertical="center"/>
    </xf>
    <xf numFmtId="0" fontId="6" fillId="0" borderId="31" xfId="0" applyFont="1" applyFill="1" applyBorder="1" applyAlignment="1">
      <alignment/>
    </xf>
    <xf numFmtId="0" fontId="6" fillId="0" borderId="32" xfId="0" applyFont="1" applyBorder="1" applyAlignment="1">
      <alignment horizontal="center"/>
    </xf>
    <xf numFmtId="49" fontId="6" fillId="0" borderId="32" xfId="0" applyNumberFormat="1" applyFont="1" applyBorder="1" applyAlignment="1">
      <alignment horizontal="center"/>
    </xf>
    <xf numFmtId="0" fontId="6" fillId="0" borderId="32" xfId="0" applyFont="1" applyBorder="1" applyAlignment="1">
      <alignment/>
    </xf>
    <xf numFmtId="43" fontId="6" fillId="0" borderId="32" xfId="47" applyFont="1" applyBorder="1" applyAlignment="1">
      <alignment/>
    </xf>
    <xf numFmtId="10" fontId="6" fillId="0" borderId="32" xfId="53" applyNumberFormat="1" applyFont="1" applyBorder="1" applyAlignment="1">
      <alignment horizontal="center"/>
    </xf>
    <xf numFmtId="167" fontId="6" fillId="0" borderId="32" xfId="49" applyNumberFormat="1" applyFont="1" applyBorder="1" applyAlignment="1">
      <alignment/>
    </xf>
    <xf numFmtId="43" fontId="6" fillId="0" borderId="32" xfId="0" applyNumberFormat="1" applyFont="1" applyBorder="1" applyAlignment="1">
      <alignment/>
    </xf>
    <xf numFmtId="4" fontId="6" fillId="0" borderId="32" xfId="0" applyNumberFormat="1" applyFont="1" applyBorder="1" applyAlignment="1">
      <alignment horizontal="right"/>
    </xf>
    <xf numFmtId="10" fontId="6" fillId="0" borderId="32" xfId="0" applyNumberFormat="1" applyFont="1" applyBorder="1" applyAlignment="1">
      <alignment horizontal="center"/>
    </xf>
    <xf numFmtId="168" fontId="6" fillId="0" borderId="32" xfId="0" applyNumberFormat="1" applyFont="1" applyBorder="1" applyAlignment="1">
      <alignment horizontal="center"/>
    </xf>
    <xf numFmtId="0" fontId="6" fillId="0" borderId="32" xfId="0" applyNumberFormat="1" applyFont="1" applyBorder="1" applyAlignment="1">
      <alignment horizont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41" fontId="17" fillId="0" borderId="14" xfId="49" applyNumberFormat="1" applyFont="1" applyBorder="1" applyAlignment="1">
      <alignment/>
    </xf>
    <xf numFmtId="0" fontId="17" fillId="0" borderId="10" xfId="0" applyFont="1" applyBorder="1" applyAlignment="1">
      <alignment/>
    </xf>
    <xf numFmtId="44" fontId="17" fillId="0" borderId="10" xfId="49" applyFont="1" applyBorder="1" applyAlignment="1">
      <alignment/>
    </xf>
    <xf numFmtId="44" fontId="17" fillId="0" borderId="14" xfId="49" applyFont="1" applyBorder="1" applyAlignment="1">
      <alignment/>
    </xf>
    <xf numFmtId="44" fontId="17" fillId="0" borderId="0" xfId="49" applyFont="1" applyAlignment="1">
      <alignment/>
    </xf>
    <xf numFmtId="44" fontId="17" fillId="0" borderId="0" xfId="49" applyFont="1" applyAlignment="1">
      <alignment/>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6" xfId="0" applyFont="1" applyBorder="1" applyAlignment="1">
      <alignment horizontal="center" vertical="center" wrapText="1"/>
    </xf>
    <xf numFmtId="44" fontId="3" fillId="34" borderId="0" xfId="0" applyNumberFormat="1" applyFont="1" applyFill="1" applyAlignment="1">
      <alignment/>
    </xf>
    <xf numFmtId="0" fontId="2" fillId="0" borderId="36" xfId="0" applyFont="1" applyBorder="1" applyAlignment="1">
      <alignment/>
    </xf>
    <xf numFmtId="44" fontId="17" fillId="34" borderId="0" xfId="49" applyFont="1" applyFill="1" applyAlignment="1">
      <alignment horizontal="center" vertical="center"/>
    </xf>
    <xf numFmtId="0" fontId="0" fillId="34" borderId="0" xfId="0" applyFont="1" applyFill="1" applyAlignment="1">
      <alignment/>
    </xf>
    <xf numFmtId="44" fontId="17" fillId="34" borderId="0" xfId="49" applyFont="1" applyFill="1" applyAlignment="1">
      <alignment/>
    </xf>
    <xf numFmtId="0" fontId="17" fillId="0" borderId="0" xfId="0" applyFont="1" applyFill="1" applyAlignment="1">
      <alignment horizontal="left" vertical="center"/>
    </xf>
    <xf numFmtId="44" fontId="17" fillId="0" borderId="0" xfId="49" applyFont="1" applyFill="1" applyAlignment="1">
      <alignment/>
    </xf>
    <xf numFmtId="44" fontId="17" fillId="34" borderId="0" xfId="49" applyFont="1" applyFill="1" applyAlignment="1">
      <alignment/>
    </xf>
    <xf numFmtId="44" fontId="6" fillId="34" borderId="10" xfId="49" applyNumberFormat="1" applyFont="1" applyFill="1" applyBorder="1" applyAlignment="1">
      <alignment horizontal="justify" vertical="center" wrapText="1"/>
    </xf>
    <xf numFmtId="44" fontId="0" fillId="34" borderId="0" xfId="0" applyNumberFormat="1" applyFont="1" applyFill="1" applyAlignment="1">
      <alignment/>
    </xf>
    <xf numFmtId="44" fontId="0" fillId="0" borderId="0" xfId="0" applyNumberFormat="1" applyFont="1" applyFill="1" applyAlignment="1">
      <alignment/>
    </xf>
    <xf numFmtId="44" fontId="7" fillId="0" borderId="0" xfId="0" applyNumberFormat="1" applyFont="1" applyFill="1" applyAlignment="1">
      <alignment/>
    </xf>
    <xf numFmtId="44" fontId="3" fillId="0" borderId="0" xfId="0" applyNumberFormat="1" applyFont="1" applyFill="1" applyAlignment="1">
      <alignment/>
    </xf>
    <xf numFmtId="44" fontId="22" fillId="0" borderId="0" xfId="0" applyNumberFormat="1" applyFont="1" applyAlignment="1">
      <alignment/>
    </xf>
    <xf numFmtId="0" fontId="22" fillId="0" borderId="0" xfId="0" applyFont="1" applyAlignment="1">
      <alignment/>
    </xf>
    <xf numFmtId="44" fontId="2" fillId="0" borderId="0" xfId="0" applyNumberFormat="1" applyFont="1" applyAlignment="1">
      <alignment/>
    </xf>
    <xf numFmtId="44" fontId="23" fillId="34" borderId="0" xfId="49" applyFont="1" applyFill="1" applyAlignment="1">
      <alignment/>
    </xf>
    <xf numFmtId="0" fontId="3" fillId="0" borderId="0" xfId="0" applyFont="1" applyAlignment="1">
      <alignment/>
    </xf>
    <xf numFmtId="44" fontId="6" fillId="0" borderId="0" xfId="49" applyNumberFormat="1" applyFont="1" applyFill="1" applyBorder="1" applyAlignment="1">
      <alignment horizontal="justify" vertical="center" wrapText="1"/>
    </xf>
    <xf numFmtId="3" fontId="6" fillId="0" borderId="10" xfId="0" applyNumberFormat="1" applyFont="1" applyFill="1" applyBorder="1" applyAlignment="1">
      <alignment horizontal="center"/>
    </xf>
    <xf numFmtId="44" fontId="24" fillId="34" borderId="0" xfId="49" applyFont="1" applyFill="1" applyAlignment="1">
      <alignment/>
    </xf>
    <xf numFmtId="44" fontId="25" fillId="34" borderId="0" xfId="0" applyNumberFormat="1" applyFont="1" applyFill="1" applyAlignment="1">
      <alignment/>
    </xf>
    <xf numFmtId="44" fontId="24" fillId="34" borderId="0" xfId="49" applyFont="1" applyFill="1" applyAlignment="1">
      <alignment/>
    </xf>
    <xf numFmtId="0" fontId="6" fillId="0" borderId="14" xfId="0" applyFont="1" applyFill="1" applyBorder="1" applyAlignment="1">
      <alignment/>
    </xf>
    <xf numFmtId="0" fontId="6" fillId="0" borderId="10" xfId="0" applyFont="1" applyFill="1" applyBorder="1" applyAlignment="1">
      <alignment horizontal="left" vertical="center" wrapText="1" shrinkToFit="1"/>
    </xf>
    <xf numFmtId="166" fontId="6" fillId="0" borderId="10" xfId="0" applyNumberFormat="1" applyFont="1" applyFill="1" applyBorder="1" applyAlignment="1">
      <alignment horizontal="center" vertical="center" wrapText="1"/>
    </xf>
    <xf numFmtId="0" fontId="6" fillId="0" borderId="31" xfId="0" applyFont="1" applyFill="1" applyBorder="1" applyAlignment="1">
      <alignment horizontal="left" vertical="center" wrapText="1"/>
    </xf>
    <xf numFmtId="41" fontId="6" fillId="0" borderId="31" xfId="0" applyNumberFormat="1" applyFont="1" applyFill="1" applyBorder="1" applyAlignment="1">
      <alignment horizontal="center" vertical="center" wrapText="1"/>
    </xf>
    <xf numFmtId="0" fontId="2" fillId="0" borderId="31" xfId="0" applyFont="1" applyFill="1" applyBorder="1" applyAlignment="1">
      <alignment horizontal="center" vertical="center" wrapText="1"/>
    </xf>
    <xf numFmtId="1" fontId="2" fillId="0" borderId="31" xfId="0" applyNumberFormat="1" applyFont="1" applyFill="1" applyBorder="1" applyAlignment="1">
      <alignment horizontal="center" vertical="center" wrapText="1"/>
    </xf>
    <xf numFmtId="166" fontId="6" fillId="0" borderId="31" xfId="0" applyNumberFormat="1" applyFont="1" applyFill="1" applyBorder="1" applyAlignment="1">
      <alignment horizontal="center" vertical="center" wrapText="1"/>
    </xf>
    <xf numFmtId="0" fontId="6" fillId="0" borderId="0" xfId="0" applyFont="1" applyFill="1" applyBorder="1" applyAlignment="1">
      <alignment/>
    </xf>
    <xf numFmtId="4" fontId="6" fillId="0" borderId="0" xfId="0" applyNumberFormat="1" applyFont="1" applyFill="1" applyBorder="1" applyAlignment="1">
      <alignment/>
    </xf>
    <xf numFmtId="0" fontId="6" fillId="0" borderId="21" xfId="0" applyFont="1" applyFill="1" applyBorder="1" applyAlignment="1">
      <alignment/>
    </xf>
    <xf numFmtId="0" fontId="6" fillId="0" borderId="37" xfId="0" applyFont="1" applyFill="1" applyBorder="1" applyAlignment="1">
      <alignment horizontal="center" vertical="center" wrapText="1"/>
    </xf>
    <xf numFmtId="44" fontId="6" fillId="0" borderId="11" xfId="49" applyNumberFormat="1" applyFont="1" applyFill="1" applyBorder="1" applyAlignment="1">
      <alignment horizontal="justify" vertical="center" wrapText="1"/>
    </xf>
    <xf numFmtId="44" fontId="6" fillId="0" borderId="11" xfId="49" applyNumberFormat="1" applyFont="1" applyBorder="1" applyAlignment="1">
      <alignment horizontal="justify" vertical="center" wrapText="1"/>
    </xf>
    <xf numFmtId="44" fontId="20" fillId="0" borderId="11" xfId="0" applyNumberFormat="1" applyFont="1" applyBorder="1" applyAlignment="1">
      <alignment horizontal="justify" vertical="center" wrapText="1"/>
    </xf>
    <xf numFmtId="0" fontId="2" fillId="0" borderId="11" xfId="0" applyFont="1" applyBorder="1" applyAlignment="1">
      <alignment horizontal="center" vertical="center" wrapText="1"/>
    </xf>
    <xf numFmtId="1" fontId="2" fillId="0" borderId="11"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165" fontId="17" fillId="0" borderId="14" xfId="49" applyNumberFormat="1" applyFont="1" applyBorder="1" applyAlignment="1">
      <alignment/>
    </xf>
    <xf numFmtId="165" fontId="17" fillId="0" borderId="10" xfId="0" applyNumberFormat="1" applyFont="1" applyBorder="1" applyAlignment="1">
      <alignment/>
    </xf>
    <xf numFmtId="165" fontId="17" fillId="0" borderId="10" xfId="49" applyNumberFormat="1" applyFont="1" applyBorder="1" applyAlignment="1">
      <alignment/>
    </xf>
    <xf numFmtId="44" fontId="16" fillId="0" borderId="0" xfId="49" applyFont="1" applyBorder="1" applyAlignment="1">
      <alignment horizontal="center" vertical="center"/>
    </xf>
    <xf numFmtId="44" fontId="17" fillId="0" borderId="0" xfId="49" applyFont="1" applyBorder="1" applyAlignment="1">
      <alignment/>
    </xf>
    <xf numFmtId="44" fontId="0" fillId="0" borderId="0" xfId="0" applyNumberFormat="1" applyFont="1" applyBorder="1" applyAlignment="1">
      <alignment/>
    </xf>
    <xf numFmtId="44" fontId="2" fillId="0" borderId="0" xfId="49" applyFont="1" applyBorder="1" applyAlignment="1">
      <alignment/>
    </xf>
    <xf numFmtId="44" fontId="2" fillId="0" borderId="0" xfId="49" applyFont="1" applyFill="1" applyBorder="1" applyAlignment="1">
      <alignment/>
    </xf>
    <xf numFmtId="0" fontId="6" fillId="0" borderId="38" xfId="0" applyFont="1" applyFill="1" applyBorder="1" applyAlignment="1">
      <alignment horizontal="center" vertical="center" wrapText="1"/>
    </xf>
    <xf numFmtId="3" fontId="6" fillId="0" borderId="38"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44" fontId="15" fillId="0" borderId="10" xfId="49" applyFont="1" applyFill="1" applyBorder="1" applyAlignment="1">
      <alignment horizontal="justify" vertical="center" wrapText="1"/>
    </xf>
    <xf numFmtId="10" fontId="15" fillId="0" borderId="10" xfId="0" applyNumberFormat="1" applyFont="1" applyFill="1" applyBorder="1" applyAlignment="1">
      <alignment horizontal="center" vertical="center" wrapText="1"/>
    </xf>
    <xf numFmtId="3" fontId="15" fillId="0" borderId="10" xfId="0" applyNumberFormat="1" applyFont="1" applyFill="1" applyBorder="1" applyAlignment="1">
      <alignment horizontal="center" vertical="center" wrapText="1"/>
    </xf>
    <xf numFmtId="10" fontId="15" fillId="0" borderId="10" xfId="53" applyNumberFormat="1" applyFont="1" applyFill="1" applyBorder="1" applyAlignment="1">
      <alignment horizontal="center" vertical="center" wrapText="1"/>
    </xf>
    <xf numFmtId="41" fontId="15" fillId="0" borderId="10" xfId="0" applyNumberFormat="1" applyFont="1" applyFill="1" applyBorder="1" applyAlignment="1">
      <alignment horizontal="center" vertical="center" wrapText="1"/>
    </xf>
    <xf numFmtId="0" fontId="15" fillId="0" borderId="38" xfId="0"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0" fontId="15" fillId="0" borderId="38" xfId="0" applyFont="1" applyFill="1" applyBorder="1" applyAlignment="1">
      <alignment horizontal="left" vertical="center" wrapText="1"/>
    </xf>
    <xf numFmtId="2" fontId="15" fillId="0" borderId="38" xfId="0" applyNumberFormat="1" applyFont="1" applyFill="1" applyBorder="1" applyAlignment="1">
      <alignment horizontal="center" vertical="center" wrapText="1"/>
    </xf>
    <xf numFmtId="10" fontId="15" fillId="0" borderId="38" xfId="0" applyNumberFormat="1" applyFont="1" applyFill="1" applyBorder="1" applyAlignment="1">
      <alignment horizontal="center" vertical="center" wrapText="1"/>
    </xf>
    <xf numFmtId="3" fontId="15" fillId="0" borderId="38" xfId="0" applyNumberFormat="1" applyFont="1" applyFill="1" applyBorder="1" applyAlignment="1">
      <alignment horizontal="center" vertical="center" wrapText="1"/>
    </xf>
    <xf numFmtId="0" fontId="15" fillId="0" borderId="13" xfId="0" applyFont="1" applyBorder="1" applyAlignment="1">
      <alignment horizontal="center"/>
    </xf>
    <xf numFmtId="49" fontId="15" fillId="0" borderId="13" xfId="0" applyNumberFormat="1" applyFont="1" applyBorder="1" applyAlignment="1">
      <alignment horizontal="center"/>
    </xf>
    <xf numFmtId="0" fontId="15" fillId="0" borderId="13" xfId="0" applyFont="1" applyBorder="1" applyAlignment="1">
      <alignment/>
    </xf>
    <xf numFmtId="167" fontId="15" fillId="0" borderId="13" xfId="49" applyNumberFormat="1" applyFont="1" applyBorder="1" applyAlignment="1">
      <alignment/>
    </xf>
    <xf numFmtId="0" fontId="15" fillId="0" borderId="13" xfId="0" applyFont="1" applyBorder="1" applyAlignment="1">
      <alignment/>
    </xf>
    <xf numFmtId="0" fontId="15" fillId="0" borderId="13" xfId="0" applyFont="1" applyFill="1" applyBorder="1" applyAlignment="1">
      <alignment horizontal="center"/>
    </xf>
    <xf numFmtId="1" fontId="15" fillId="0" borderId="13" xfId="0" applyNumberFormat="1" applyFont="1" applyFill="1" applyBorder="1" applyAlignment="1">
      <alignment horizontal="center"/>
    </xf>
    <xf numFmtId="10" fontId="15" fillId="0" borderId="13" xfId="0" applyNumberFormat="1" applyFont="1" applyFill="1" applyBorder="1" applyAlignment="1">
      <alignment horizontal="center"/>
    </xf>
    <xf numFmtId="4" fontId="15" fillId="0" borderId="13" xfId="47" applyNumberFormat="1" applyFont="1" applyFill="1" applyBorder="1" applyAlignment="1">
      <alignment horizontal="right"/>
    </xf>
    <xf numFmtId="10" fontId="15" fillId="0" borderId="38" xfId="53"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0" fontId="15" fillId="0" borderId="21" xfId="0" applyFont="1" applyBorder="1" applyAlignment="1">
      <alignment horizontal="left" wrapText="1"/>
    </xf>
    <xf numFmtId="44" fontId="15" fillId="0" borderId="14" xfId="49" applyFont="1" applyFill="1" applyBorder="1" applyAlignment="1">
      <alignment horizontal="justify" vertical="center" wrapText="1"/>
    </xf>
    <xf numFmtId="3" fontId="15" fillId="0" borderId="10" xfId="0" applyNumberFormat="1" applyFont="1" applyBorder="1" applyAlignment="1">
      <alignment horizontal="center"/>
    </xf>
    <xf numFmtId="0" fontId="15" fillId="0" borderId="21" xfId="0" applyFont="1" applyBorder="1" applyAlignment="1">
      <alignment horizontal="justify" vertical="justify" wrapText="1"/>
    </xf>
    <xf numFmtId="0" fontId="15" fillId="0" borderId="14" xfId="0" applyFont="1" applyFill="1" applyBorder="1" applyAlignment="1">
      <alignment horizontal="left" vertical="center"/>
    </xf>
    <xf numFmtId="0" fontId="15" fillId="0" borderId="0" xfId="0" applyFont="1" applyFill="1" applyBorder="1" applyAlignment="1">
      <alignment horizontal="left" vertical="center"/>
    </xf>
    <xf numFmtId="0" fontId="15" fillId="0" borderId="21" xfId="0" applyFont="1" applyFill="1" applyBorder="1" applyAlignment="1">
      <alignment horizontal="left" vertical="center"/>
    </xf>
    <xf numFmtId="0" fontId="15" fillId="0" borderId="21" xfId="0" applyFont="1" applyFill="1" applyBorder="1" applyAlignment="1">
      <alignment horizontal="justify" vertical="justify" wrapText="1"/>
    </xf>
    <xf numFmtId="3" fontId="15" fillId="0" borderId="10" xfId="0" applyNumberFormat="1" applyFont="1" applyFill="1" applyBorder="1" applyAlignment="1">
      <alignment horizontal="center"/>
    </xf>
    <xf numFmtId="0" fontId="15" fillId="0" borderId="21" xfId="0" applyFont="1" applyFill="1" applyBorder="1" applyAlignment="1">
      <alignment horizontal="left" vertical="justify" wrapText="1"/>
    </xf>
    <xf numFmtId="0" fontId="15" fillId="0" borderId="10" xfId="0" applyFont="1" applyFill="1" applyBorder="1" applyAlignment="1">
      <alignment horizontal="center"/>
    </xf>
    <xf numFmtId="10" fontId="15" fillId="0" borderId="13" xfId="53" applyNumberFormat="1" applyFont="1" applyBorder="1" applyAlignment="1">
      <alignment horizontal="center"/>
    </xf>
    <xf numFmtId="0" fontId="15" fillId="0" borderId="30" xfId="0" applyFont="1" applyFill="1" applyBorder="1" applyAlignment="1">
      <alignment horizontal="center"/>
    </xf>
    <xf numFmtId="0" fontId="27" fillId="0" borderId="39" xfId="0" applyFont="1" applyBorder="1" applyAlignment="1">
      <alignment vertical="center"/>
    </xf>
    <xf numFmtId="0" fontId="27" fillId="0" borderId="40" xfId="0" applyFont="1" applyBorder="1" applyAlignment="1">
      <alignment vertical="center"/>
    </xf>
    <xf numFmtId="0" fontId="27" fillId="0" borderId="41" xfId="0" applyFont="1" applyBorder="1" applyAlignment="1">
      <alignment vertical="center"/>
    </xf>
    <xf numFmtId="0" fontId="15" fillId="0" borderId="30" xfId="0" applyFont="1" applyBorder="1" applyAlignment="1">
      <alignment horizontal="center"/>
    </xf>
    <xf numFmtId="49" fontId="15" fillId="0" borderId="30" xfId="0" applyNumberFormat="1" applyFont="1" applyBorder="1" applyAlignment="1">
      <alignment horizontal="center"/>
    </xf>
    <xf numFmtId="0" fontId="15" fillId="0" borderId="30" xfId="0" applyFont="1" applyBorder="1" applyAlignment="1">
      <alignment/>
    </xf>
    <xf numFmtId="167" fontId="15" fillId="0" borderId="30" xfId="49" applyNumberFormat="1" applyFont="1" applyBorder="1" applyAlignment="1">
      <alignment/>
    </xf>
    <xf numFmtId="10" fontId="15" fillId="0" borderId="30" xfId="53" applyNumberFormat="1" applyFont="1" applyBorder="1" applyAlignment="1">
      <alignment horizontal="center"/>
    </xf>
    <xf numFmtId="43" fontId="15" fillId="0" borderId="30" xfId="0" applyNumberFormat="1" applyFont="1" applyBorder="1" applyAlignment="1">
      <alignment/>
    </xf>
    <xf numFmtId="4" fontId="15" fillId="0" borderId="30" xfId="0" applyNumberFormat="1" applyFont="1" applyBorder="1" applyAlignment="1">
      <alignment horizontal="right"/>
    </xf>
    <xf numFmtId="10" fontId="15" fillId="0" borderId="30" xfId="0" applyNumberFormat="1" applyFont="1" applyBorder="1" applyAlignment="1">
      <alignment horizontal="center"/>
    </xf>
    <xf numFmtId="49" fontId="15" fillId="0" borderId="31" xfId="0" applyNumberFormat="1" applyFont="1" applyFill="1" applyBorder="1" applyAlignment="1">
      <alignment horizontal="center" vertical="center" wrapText="1"/>
    </xf>
    <xf numFmtId="0" fontId="15" fillId="0" borderId="31" xfId="0" applyFont="1" applyFill="1" applyBorder="1" applyAlignment="1">
      <alignment horizontal="center"/>
    </xf>
    <xf numFmtId="49" fontId="15" fillId="0" borderId="31" xfId="0" applyNumberFormat="1" applyFont="1" applyFill="1" applyBorder="1" applyAlignment="1">
      <alignment horizontal="center" vertical="center"/>
    </xf>
    <xf numFmtId="0" fontId="15" fillId="0" borderId="31" xfId="0" applyFont="1" applyFill="1" applyBorder="1" applyAlignment="1">
      <alignment vertical="center" wrapText="1" shrinkToFit="1"/>
    </xf>
    <xf numFmtId="44" fontId="15" fillId="0" borderId="31" xfId="49" applyFont="1" applyFill="1" applyBorder="1" applyAlignment="1" applyProtection="1">
      <alignment vertical="center" wrapText="1"/>
      <protection locked="0"/>
    </xf>
    <xf numFmtId="44" fontId="15" fillId="0" borderId="31" xfId="49" applyFont="1" applyFill="1" applyBorder="1" applyAlignment="1">
      <alignment vertical="center"/>
    </xf>
    <xf numFmtId="3" fontId="15" fillId="0" borderId="31" xfId="0" applyNumberFormat="1" applyFont="1" applyFill="1" applyBorder="1" applyAlignment="1">
      <alignment horizontal="center"/>
    </xf>
    <xf numFmtId="3" fontId="15" fillId="0" borderId="31" xfId="0" applyNumberFormat="1" applyFont="1" applyBorder="1" applyAlignment="1">
      <alignment horizontal="center"/>
    </xf>
    <xf numFmtId="0" fontId="15" fillId="0" borderId="31" xfId="0" applyFont="1" applyFill="1" applyBorder="1" applyAlignment="1">
      <alignment/>
    </xf>
    <xf numFmtId="0" fontId="15" fillId="0" borderId="31" xfId="0" applyFont="1" applyFill="1" applyBorder="1" applyAlignment="1">
      <alignment horizontal="justify" vertical="center" wrapText="1"/>
    </xf>
    <xf numFmtId="0" fontId="15" fillId="0" borderId="31" xfId="0" applyFont="1" applyBorder="1" applyAlignment="1">
      <alignment horizontal="center"/>
    </xf>
    <xf numFmtId="49" fontId="15" fillId="0" borderId="31" xfId="0" applyNumberFormat="1" applyFont="1" applyFill="1" applyBorder="1" applyAlignment="1">
      <alignment horizontal="center"/>
    </xf>
    <xf numFmtId="10" fontId="15" fillId="0" borderId="31" xfId="0" applyNumberFormat="1" applyFont="1" applyFill="1" applyBorder="1" applyAlignment="1">
      <alignment horizontal="center"/>
    </xf>
    <xf numFmtId="44" fontId="17" fillId="0" borderId="0" xfId="49" applyFont="1" applyBorder="1" applyAlignment="1">
      <alignment horizontal="center" vertical="center"/>
    </xf>
    <xf numFmtId="4" fontId="15" fillId="0" borderId="31" xfId="0" applyNumberFormat="1" applyFont="1" applyFill="1" applyBorder="1" applyAlignment="1">
      <alignment horizontal="center"/>
    </xf>
    <xf numFmtId="49" fontId="15" fillId="0" borderId="42" xfId="0" applyNumberFormat="1" applyFont="1" applyFill="1" applyBorder="1" applyAlignment="1">
      <alignment horizontal="center" vertical="center" wrapText="1"/>
    </xf>
    <xf numFmtId="44" fontId="15" fillId="0" borderId="38" xfId="49" applyFont="1" applyFill="1" applyBorder="1" applyAlignment="1">
      <alignment horizontal="justify" vertical="center" wrapText="1"/>
    </xf>
    <xf numFmtId="0" fontId="15" fillId="0" borderId="38" xfId="0" applyFont="1" applyFill="1" applyBorder="1" applyAlignment="1">
      <alignment horizontal="left" vertical="center" wrapText="1" shrinkToFit="1"/>
    </xf>
    <xf numFmtId="44" fontId="17" fillId="0" borderId="0" xfId="49" applyFont="1" applyBorder="1" applyAlignment="1">
      <alignment/>
    </xf>
    <xf numFmtId="44" fontId="17" fillId="34" borderId="0" xfId="49" applyFont="1" applyFill="1" applyBorder="1" applyAlignment="1">
      <alignment/>
    </xf>
    <xf numFmtId="44" fontId="24" fillId="34" borderId="0" xfId="49" applyFont="1" applyFill="1" applyBorder="1" applyAlignment="1">
      <alignment/>
    </xf>
    <xf numFmtId="165" fontId="8" fillId="0" borderId="14" xfId="49" applyNumberFormat="1" applyFont="1" applyFill="1" applyBorder="1" applyAlignment="1">
      <alignment/>
    </xf>
    <xf numFmtId="0" fontId="17" fillId="0" borderId="0" xfId="0" applyFont="1" applyBorder="1" applyAlignment="1">
      <alignment horizontal="center" vertical="center"/>
    </xf>
    <xf numFmtId="44" fontId="19" fillId="0" borderId="0" xfId="0" applyNumberFormat="1" applyFont="1" applyBorder="1" applyAlignment="1">
      <alignment horizontal="center" vertical="center"/>
    </xf>
    <xf numFmtId="0" fontId="13" fillId="0" borderId="14"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1" xfId="0" applyFont="1" applyFill="1" applyBorder="1" applyAlignment="1">
      <alignment horizontal="left" vertical="center"/>
    </xf>
    <xf numFmtId="165" fontId="0" fillId="0" borderId="0" xfId="0" applyNumberFormat="1" applyFont="1" applyAlignment="1">
      <alignment/>
    </xf>
    <xf numFmtId="44" fontId="6" fillId="0" borderId="43" xfId="49" applyNumberFormat="1" applyFont="1" applyFill="1" applyBorder="1" applyAlignment="1">
      <alignment horizontal="justify" vertical="center" wrapText="1"/>
    </xf>
    <xf numFmtId="44" fontId="17" fillId="0" borderId="0" xfId="49" applyFont="1" applyFill="1" applyAlignment="1">
      <alignment horizontal="center" vertical="center"/>
    </xf>
    <xf numFmtId="44" fontId="24" fillId="0" borderId="0" xfId="49" applyFont="1" applyFill="1" applyAlignment="1">
      <alignment/>
    </xf>
    <xf numFmtId="0" fontId="0" fillId="0" borderId="0" xfId="0" applyFont="1" applyFill="1" applyAlignment="1">
      <alignment horizontal="center"/>
    </xf>
    <xf numFmtId="0" fontId="17" fillId="0" borderId="0" xfId="0" applyFont="1" applyFill="1" applyAlignment="1">
      <alignment horizontal="center" vertical="center"/>
    </xf>
    <xf numFmtId="0" fontId="6" fillId="0" borderId="44" xfId="0" applyFont="1" applyBorder="1" applyAlignment="1">
      <alignment horizontal="center" vertical="center" wrapText="1"/>
    </xf>
    <xf numFmtId="0" fontId="21" fillId="0" borderId="0" xfId="0" applyFont="1" applyAlignment="1">
      <alignment horizontal="center"/>
    </xf>
    <xf numFmtId="44" fontId="7" fillId="0" borderId="0" xfId="0" applyNumberFormat="1" applyFont="1" applyAlignment="1">
      <alignment horizontal="center"/>
    </xf>
    <xf numFmtId="0" fontId="3" fillId="0" borderId="0" xfId="0" applyFont="1" applyAlignment="1">
      <alignment horizontal="center"/>
    </xf>
    <xf numFmtId="0" fontId="8" fillId="0" borderId="28" xfId="0" applyFont="1" applyBorder="1" applyAlignment="1">
      <alignment horizontal="center" vertical="center" wrapText="1"/>
    </xf>
    <xf numFmtId="44" fontId="6" fillId="0" borderId="13" xfId="49" applyFont="1" applyFill="1" applyBorder="1" applyAlignment="1">
      <alignment horizontal="justify" vertical="center" wrapText="1"/>
    </xf>
    <xf numFmtId="10" fontId="6" fillId="0" borderId="13" xfId="53" applyNumberFormat="1" applyFont="1" applyFill="1" applyBorder="1" applyAlignment="1">
      <alignment horizontal="center" vertical="center"/>
    </xf>
    <xf numFmtId="44" fontId="6" fillId="0" borderId="13" xfId="49" applyNumberFormat="1" applyFont="1" applyFill="1" applyBorder="1" applyAlignment="1">
      <alignment horizontal="justify" vertical="center" wrapText="1"/>
    </xf>
    <xf numFmtId="10" fontId="6" fillId="0" borderId="11" xfId="53" applyNumberFormat="1" applyFont="1" applyFill="1" applyBorder="1" applyAlignment="1">
      <alignment horizontal="center" vertical="center"/>
    </xf>
    <xf numFmtId="0" fontId="0" fillId="0" borderId="15" xfId="0" applyFont="1" applyBorder="1" applyAlignment="1">
      <alignment/>
    </xf>
    <xf numFmtId="0" fontId="0" fillId="0" borderId="36" xfId="0" applyFont="1" applyBorder="1" applyAlignment="1">
      <alignment/>
    </xf>
    <xf numFmtId="44" fontId="67" fillId="0" borderId="10" xfId="49" applyNumberFormat="1" applyFont="1" applyFill="1" applyBorder="1" applyAlignment="1">
      <alignment horizontal="justify" vertical="center" wrapText="1"/>
    </xf>
    <xf numFmtId="0" fontId="6" fillId="0" borderId="15" xfId="0" applyFont="1" applyFill="1" applyBorder="1" applyAlignment="1">
      <alignment horizontal="left" vertical="center" wrapText="1" shrinkToFit="1"/>
    </xf>
    <xf numFmtId="0" fontId="6" fillId="0" borderId="15" xfId="0" applyFont="1" applyFill="1" applyBorder="1" applyAlignment="1">
      <alignment horizontal="left" vertical="center" wrapText="1"/>
    </xf>
    <xf numFmtId="0" fontId="6" fillId="0" borderId="15" xfId="0" applyFont="1" applyBorder="1" applyAlignment="1">
      <alignment horizontal="left" vertical="center" wrapText="1"/>
    </xf>
    <xf numFmtId="0" fontId="13" fillId="0" borderId="15" xfId="0" applyFont="1" applyFill="1" applyBorder="1" applyAlignment="1">
      <alignment horizontal="left" vertical="center" wrapText="1"/>
    </xf>
    <xf numFmtId="0" fontId="0" fillId="0" borderId="45" xfId="0" applyFont="1" applyBorder="1" applyAlignment="1">
      <alignment/>
    </xf>
    <xf numFmtId="165" fontId="17" fillId="0" borderId="46" xfId="0" applyNumberFormat="1" applyFont="1" applyBorder="1" applyAlignment="1">
      <alignment/>
    </xf>
    <xf numFmtId="165" fontId="17" fillId="0" borderId="47" xfId="0" applyNumberFormat="1" applyFont="1" applyBorder="1" applyAlignment="1">
      <alignment/>
    </xf>
    <xf numFmtId="165" fontId="17" fillId="0" borderId="10" xfId="49" applyNumberFormat="1" applyFont="1" applyFill="1" applyBorder="1" applyAlignment="1">
      <alignment horizontal="center" vertical="center" wrapText="1"/>
    </xf>
    <xf numFmtId="44" fontId="15" fillId="0" borderId="10" xfId="49" applyFont="1" applyFill="1" applyBorder="1" applyAlignment="1">
      <alignment horizontal="right" vertical="center" wrapText="1"/>
    </xf>
    <xf numFmtId="165" fontId="17" fillId="0" borderId="10" xfId="49" applyNumberFormat="1" applyFont="1" applyFill="1" applyBorder="1" applyAlignment="1">
      <alignment horizontal="right" vertical="center" wrapText="1"/>
    </xf>
    <xf numFmtId="167" fontId="6" fillId="0" borderId="11" xfId="49" applyNumberFormat="1" applyFont="1" applyBorder="1" applyAlignment="1">
      <alignment/>
    </xf>
    <xf numFmtId="165" fontId="17" fillId="0" borderId="38" xfId="49" applyNumberFormat="1" applyFont="1" applyFill="1" applyBorder="1" applyAlignment="1">
      <alignment horizontal="center" vertical="center" wrapText="1"/>
    </xf>
    <xf numFmtId="44" fontId="6" fillId="0" borderId="48" xfId="49" applyNumberFormat="1" applyFont="1" applyFill="1" applyBorder="1" applyAlignment="1">
      <alignment horizontal="justify" vertical="center" wrapText="1"/>
    </xf>
    <xf numFmtId="44" fontId="6" fillId="0" borderId="38" xfId="49" applyNumberFormat="1" applyFont="1" applyFill="1" applyBorder="1" applyAlignment="1">
      <alignment horizontal="justify" vertical="center" wrapText="1"/>
    </xf>
    <xf numFmtId="44" fontId="6" fillId="0" borderId="49" xfId="49" applyNumberFormat="1" applyFont="1" applyFill="1" applyBorder="1" applyAlignment="1">
      <alignment horizontal="justify" vertical="center" wrapText="1"/>
    </xf>
    <xf numFmtId="0" fontId="0" fillId="0" borderId="0" xfId="0" applyFont="1" applyAlignment="1">
      <alignment/>
    </xf>
    <xf numFmtId="0" fontId="6" fillId="0" borderId="13" xfId="0" applyFont="1" applyBorder="1" applyAlignment="1">
      <alignment horizontal="center" vertical="center" wrapText="1"/>
    </xf>
    <xf numFmtId="0" fontId="3" fillId="0" borderId="0" xfId="0" applyFont="1" applyBorder="1" applyAlignment="1">
      <alignment horizontal="center"/>
    </xf>
    <xf numFmtId="0" fontId="2" fillId="0" borderId="15" xfId="0" applyFont="1" applyBorder="1" applyAlignment="1">
      <alignment horizontal="center"/>
    </xf>
    <xf numFmtId="0" fontId="6" fillId="0" borderId="50" xfId="0" applyFont="1" applyBorder="1" applyAlignment="1">
      <alignment horizontal="center" vertical="center" wrapText="1"/>
    </xf>
    <xf numFmtId="0" fontId="6" fillId="0" borderId="17" xfId="0" applyFont="1" applyBorder="1" applyAlignment="1">
      <alignment horizontal="left"/>
    </xf>
    <xf numFmtId="0" fontId="13" fillId="0" borderId="22" xfId="0" applyFont="1" applyFill="1" applyBorder="1" applyAlignment="1">
      <alignment horizontal="left" vertical="center" wrapText="1"/>
    </xf>
    <xf numFmtId="4" fontId="15" fillId="0" borderId="0" xfId="0" applyNumberFormat="1" applyFont="1" applyFill="1" applyBorder="1" applyAlignment="1">
      <alignment horizontal="justify" vertical="justify" wrapText="1"/>
    </xf>
    <xf numFmtId="165" fontId="17" fillId="0" borderId="10" xfId="0" applyNumberFormat="1" applyFont="1" applyBorder="1" applyAlignment="1">
      <alignment horizontal="right"/>
    </xf>
    <xf numFmtId="4" fontId="15" fillId="35" borderId="0" xfId="0" applyNumberFormat="1" applyFont="1" applyFill="1" applyBorder="1" applyAlignment="1">
      <alignment horizontal="justify" vertical="justify" wrapText="1"/>
    </xf>
    <xf numFmtId="4" fontId="15" fillId="36" borderId="0" xfId="0" applyNumberFormat="1" applyFont="1" applyFill="1" applyBorder="1" applyAlignment="1">
      <alignment horizontal="justify" vertical="justify" wrapText="1"/>
    </xf>
    <xf numFmtId="0" fontId="3" fillId="0" borderId="14" xfId="0" applyFont="1" applyBorder="1" applyAlignment="1">
      <alignment horizontal="center"/>
    </xf>
    <xf numFmtId="0" fontId="3" fillId="0" borderId="21" xfId="0" applyFont="1" applyBorder="1" applyAlignment="1">
      <alignment horizontal="center"/>
    </xf>
    <xf numFmtId="0" fontId="30" fillId="0" borderId="0" xfId="0" applyFont="1" applyBorder="1" applyAlignment="1">
      <alignment/>
    </xf>
    <xf numFmtId="0" fontId="2"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7" fillId="0" borderId="13" xfId="0" applyFont="1" applyBorder="1" applyAlignment="1">
      <alignment horizontal="center"/>
    </xf>
    <xf numFmtId="49" fontId="17" fillId="0" borderId="13" xfId="0" applyNumberFormat="1" applyFont="1" applyBorder="1" applyAlignment="1">
      <alignment horizontal="center"/>
    </xf>
    <xf numFmtId="0" fontId="17" fillId="0" borderId="13" xfId="0" applyFont="1" applyBorder="1" applyAlignment="1">
      <alignment horizontal="left"/>
    </xf>
    <xf numFmtId="0" fontId="17" fillId="0" borderId="13" xfId="0" applyFont="1" applyBorder="1" applyAlignment="1">
      <alignment/>
    </xf>
    <xf numFmtId="4" fontId="17" fillId="0" borderId="13" xfId="0" applyNumberFormat="1" applyFont="1" applyBorder="1" applyAlignment="1">
      <alignment horizontal="center"/>
    </xf>
    <xf numFmtId="10" fontId="17" fillId="0" borderId="13" xfId="0" applyNumberFormat="1" applyFont="1" applyBorder="1" applyAlignment="1">
      <alignment horizontal="center"/>
    </xf>
    <xf numFmtId="4" fontId="17" fillId="0" borderId="13" xfId="0" applyNumberFormat="1" applyFont="1" applyBorder="1" applyAlignment="1">
      <alignment horizontal="right"/>
    </xf>
    <xf numFmtId="168" fontId="17" fillId="0" borderId="13" xfId="47" applyNumberFormat="1" applyFont="1" applyBorder="1" applyAlignment="1">
      <alignment horizontal="center"/>
    </xf>
    <xf numFmtId="168" fontId="2" fillId="0" borderId="13" xfId="47" applyNumberFormat="1" applyFont="1" applyBorder="1" applyAlignment="1">
      <alignment horizontal="center"/>
    </xf>
    <xf numFmtId="0" fontId="2" fillId="0" borderId="13" xfId="0" applyFont="1" applyBorder="1" applyAlignment="1">
      <alignment horizontal="center"/>
    </xf>
    <xf numFmtId="0" fontId="17" fillId="0" borderId="10" xfId="0" applyFont="1" applyBorder="1" applyAlignment="1">
      <alignment horizontal="center"/>
    </xf>
    <xf numFmtId="0" fontId="18" fillId="0" borderId="14" xfId="0" applyFont="1" applyBorder="1" applyAlignment="1">
      <alignment vertical="center"/>
    </xf>
    <xf numFmtId="0" fontId="18" fillId="0" borderId="0" xfId="0" applyFont="1" applyBorder="1" applyAlignment="1">
      <alignment vertical="center"/>
    </xf>
    <xf numFmtId="0" fontId="18" fillId="0" borderId="21" xfId="0" applyFont="1" applyBorder="1" applyAlignment="1">
      <alignment vertical="center"/>
    </xf>
    <xf numFmtId="49" fontId="17" fillId="0" borderId="10" xfId="0" applyNumberFormat="1" applyFont="1" applyBorder="1" applyAlignment="1">
      <alignment horizontal="center"/>
    </xf>
    <xf numFmtId="49" fontId="17" fillId="0" borderId="21" xfId="0" applyNumberFormat="1" applyFont="1" applyBorder="1" applyAlignment="1">
      <alignment horizontal="center"/>
    </xf>
    <xf numFmtId="0" fontId="17" fillId="0" borderId="21" xfId="0" applyFont="1" applyBorder="1" applyAlignment="1">
      <alignment horizontal="left"/>
    </xf>
    <xf numFmtId="4" fontId="17" fillId="0" borderId="10" xfId="0" applyNumberFormat="1" applyFont="1" applyBorder="1" applyAlignment="1">
      <alignment horizontal="center"/>
    </xf>
    <xf numFmtId="10" fontId="17" fillId="0" borderId="10" xfId="0" applyNumberFormat="1" applyFont="1" applyBorder="1" applyAlignment="1">
      <alignment horizontal="center"/>
    </xf>
    <xf numFmtId="4" fontId="17" fillId="0" borderId="10" xfId="0" applyNumberFormat="1" applyFont="1" applyBorder="1" applyAlignment="1">
      <alignment horizontal="right"/>
    </xf>
    <xf numFmtId="168" fontId="17" fillId="0" borderId="10" xfId="47" applyNumberFormat="1" applyFont="1" applyBorder="1" applyAlignment="1">
      <alignment horizontal="center"/>
    </xf>
    <xf numFmtId="168" fontId="2" fillId="0" borderId="10" xfId="47" applyNumberFormat="1" applyFont="1" applyBorder="1" applyAlignment="1">
      <alignment horizontal="center"/>
    </xf>
    <xf numFmtId="49" fontId="17"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49" fontId="17" fillId="0" borderId="21" xfId="0" applyNumberFormat="1" applyFont="1" applyFill="1" applyBorder="1" applyAlignment="1">
      <alignment horizontal="center" vertical="center" wrapText="1"/>
    </xf>
    <xf numFmtId="0" fontId="31" fillId="0" borderId="21" xfId="0" applyFont="1" applyFill="1" applyBorder="1" applyAlignment="1">
      <alignment horizontal="left" vertical="center" wrapText="1"/>
    </xf>
    <xf numFmtId="44" fontId="17" fillId="0" borderId="14" xfId="49" applyFont="1" applyFill="1" applyBorder="1" applyAlignment="1">
      <alignment horizontal="justify" vertical="center" wrapText="1"/>
    </xf>
    <xf numFmtId="3" fontId="17" fillId="0" borderId="10" xfId="0" applyNumberFormat="1" applyFont="1" applyFill="1" applyBorder="1" applyAlignment="1">
      <alignment horizontal="center"/>
    </xf>
    <xf numFmtId="10" fontId="17" fillId="0" borderId="10"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41" fontId="17" fillId="0" borderId="10" xfId="0" applyNumberFormat="1" applyFont="1" applyFill="1" applyBorder="1" applyAlignment="1">
      <alignment horizontal="center" vertical="center" wrapText="1"/>
    </xf>
    <xf numFmtId="41"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1" fillId="0" borderId="21" xfId="0" applyFont="1" applyFill="1" applyBorder="1" applyAlignment="1">
      <alignment horizontal="left" vertical="center"/>
    </xf>
    <xf numFmtId="0" fontId="17" fillId="0" borderId="10" xfId="0" applyFont="1" applyFill="1" applyBorder="1" applyAlignment="1">
      <alignment horizontal="center"/>
    </xf>
    <xf numFmtId="4" fontId="17" fillId="0" borderId="10" xfId="0" applyNumberFormat="1" applyFont="1" applyFill="1" applyBorder="1" applyAlignment="1">
      <alignment horizontal="center" vertical="center" wrapText="1"/>
    </xf>
    <xf numFmtId="0" fontId="17" fillId="0" borderId="10" xfId="0" applyNumberFormat="1" applyFont="1" applyFill="1" applyBorder="1" applyAlignment="1">
      <alignment horizontal="center"/>
    </xf>
    <xf numFmtId="49" fontId="2" fillId="0" borderId="1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0" fontId="29" fillId="0" borderId="21" xfId="0" applyFont="1" applyFill="1" applyBorder="1" applyAlignment="1">
      <alignment horizontal="left" vertical="center" wrapText="1"/>
    </xf>
    <xf numFmtId="44" fontId="2" fillId="0" borderId="10" xfId="49" applyFont="1" applyFill="1" applyBorder="1" applyAlignment="1">
      <alignment horizontal="center" vertical="center" wrapText="1"/>
    </xf>
    <xf numFmtId="3" fontId="2" fillId="0" borderId="10" xfId="0" applyNumberFormat="1" applyFont="1" applyFill="1" applyBorder="1" applyAlignment="1">
      <alignment horizontal="center"/>
    </xf>
    <xf numFmtId="10"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17" fillId="0" borderId="21" xfId="0" applyFont="1" applyFill="1" applyBorder="1" applyAlignment="1">
      <alignment horizontal="left" vertical="justify" wrapText="1"/>
    </xf>
    <xf numFmtId="3" fontId="17" fillId="0" borderId="10" xfId="0" applyNumberFormat="1" applyFont="1" applyBorder="1" applyAlignment="1">
      <alignment horizontal="center"/>
    </xf>
    <xf numFmtId="0" fontId="2" fillId="0" borderId="11" xfId="0" applyFont="1" applyFill="1" applyBorder="1" applyAlignment="1">
      <alignment horizontal="center"/>
    </xf>
    <xf numFmtId="0" fontId="2" fillId="0"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0" fontId="29" fillId="0" borderId="23" xfId="0" applyFont="1" applyFill="1" applyBorder="1" applyAlignment="1">
      <alignment horizontal="left" vertical="center" wrapText="1"/>
    </xf>
    <xf numFmtId="10" fontId="2" fillId="0" borderId="11" xfId="53" applyNumberFormat="1" applyFont="1" applyFill="1" applyBorder="1" applyAlignment="1">
      <alignment horizontal="center" vertical="center" wrapText="1"/>
    </xf>
    <xf numFmtId="44" fontId="2" fillId="0" borderId="11" xfId="49"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4" fontId="2" fillId="0" borderId="11" xfId="0" applyNumberFormat="1" applyFont="1" applyFill="1" applyBorder="1" applyAlignment="1">
      <alignment horizontal="right" vertical="center" wrapText="1"/>
    </xf>
    <xf numFmtId="41" fontId="2" fillId="0" borderId="11" xfId="0" applyNumberFormat="1" applyFont="1" applyFill="1" applyBorder="1" applyAlignment="1">
      <alignment horizontal="center" vertical="center" wrapText="1"/>
    </xf>
    <xf numFmtId="44" fontId="3" fillId="33" borderId="11" xfId="0" applyNumberFormat="1" applyFont="1" applyFill="1" applyBorder="1" applyAlignment="1">
      <alignment/>
    </xf>
    <xf numFmtId="44" fontId="3" fillId="0" borderId="0" xfId="0" applyNumberFormat="1" applyFont="1" applyFill="1" applyBorder="1" applyAlignment="1">
      <alignment/>
    </xf>
    <xf numFmtId="44" fontId="17" fillId="0" borderId="14" xfId="49" applyFont="1" applyBorder="1" applyAlignment="1">
      <alignment vertical="center"/>
    </xf>
    <xf numFmtId="44" fontId="6" fillId="37" borderId="31" xfId="49" applyFont="1" applyFill="1" applyBorder="1" applyAlignment="1">
      <alignment horizontal="justify" vertical="center" wrapText="1"/>
    </xf>
    <xf numFmtId="165" fontId="8" fillId="33" borderId="11" xfId="0" applyNumberFormat="1" applyFont="1" applyFill="1" applyBorder="1" applyAlignment="1">
      <alignment/>
    </xf>
    <xf numFmtId="44" fontId="7" fillId="0" borderId="0" xfId="0" applyNumberFormat="1" applyFont="1" applyFill="1" applyBorder="1" applyAlignment="1">
      <alignment/>
    </xf>
    <xf numFmtId="14" fontId="3" fillId="0" borderId="0" xfId="0" applyNumberFormat="1" applyFont="1" applyBorder="1" applyAlignment="1">
      <alignment/>
    </xf>
    <xf numFmtId="0" fontId="3" fillId="37" borderId="0" xfId="0" applyFont="1" applyFill="1" applyBorder="1" applyAlignment="1">
      <alignment horizontal="center"/>
    </xf>
    <xf numFmtId="0" fontId="2" fillId="37" borderId="0" xfId="0" applyFont="1" applyFill="1" applyBorder="1" applyAlignment="1">
      <alignment/>
    </xf>
    <xf numFmtId="0" fontId="2" fillId="37" borderId="22" xfId="0" applyFont="1" applyFill="1" applyBorder="1" applyAlignment="1">
      <alignment/>
    </xf>
    <xf numFmtId="0" fontId="2" fillId="37" borderId="0" xfId="0" applyFont="1" applyFill="1" applyAlignment="1">
      <alignment/>
    </xf>
    <xf numFmtId="44" fontId="3" fillId="37" borderId="11" xfId="0" applyNumberFormat="1" applyFont="1" applyFill="1" applyBorder="1" applyAlignment="1">
      <alignment/>
    </xf>
    <xf numFmtId="0" fontId="30" fillId="37" borderId="0" xfId="0" applyFont="1" applyFill="1" applyBorder="1" applyAlignment="1">
      <alignment horizontal="center"/>
    </xf>
    <xf numFmtId="0" fontId="2" fillId="37" borderId="0" xfId="0" applyFont="1" applyFill="1" applyBorder="1" applyAlignment="1">
      <alignment horizontal="center"/>
    </xf>
    <xf numFmtId="0" fontId="2" fillId="37" borderId="15" xfId="0" applyFont="1" applyFill="1" applyBorder="1" applyAlignment="1">
      <alignment horizontal="center" vertical="center" wrapText="1"/>
    </xf>
    <xf numFmtId="167" fontId="17" fillId="37" borderId="17" xfId="49" applyNumberFormat="1" applyFont="1" applyFill="1" applyBorder="1" applyAlignment="1">
      <alignment/>
    </xf>
    <xf numFmtId="10" fontId="17" fillId="37" borderId="13" xfId="53" applyNumberFormat="1" applyFont="1" applyFill="1" applyBorder="1" applyAlignment="1">
      <alignment horizontal="center"/>
    </xf>
    <xf numFmtId="167" fontId="17" fillId="37" borderId="14" xfId="49" applyNumberFormat="1" applyFont="1" applyFill="1" applyBorder="1" applyAlignment="1">
      <alignment/>
    </xf>
    <xf numFmtId="10" fontId="17" fillId="37" borderId="10" xfId="53" applyNumberFormat="1" applyFont="1" applyFill="1" applyBorder="1" applyAlignment="1">
      <alignment horizontal="center"/>
    </xf>
    <xf numFmtId="44" fontId="17" fillId="37" borderId="14" xfId="49" applyFont="1" applyFill="1" applyBorder="1" applyAlignment="1">
      <alignment horizontal="justify" vertical="center" wrapText="1"/>
    </xf>
    <xf numFmtId="10" fontId="17" fillId="37" borderId="10" xfId="53" applyNumberFormat="1" applyFont="1" applyFill="1" applyBorder="1" applyAlignment="1">
      <alignment horizontal="center" vertical="center" wrapText="1"/>
    </xf>
    <xf numFmtId="44" fontId="17" fillId="37" borderId="10" xfId="49" applyFont="1" applyFill="1" applyBorder="1" applyAlignment="1">
      <alignment horizontal="right" vertical="center" wrapText="1"/>
    </xf>
    <xf numFmtId="165" fontId="17" fillId="37" borderId="10" xfId="49" applyNumberFormat="1" applyFont="1" applyFill="1" applyBorder="1" applyAlignment="1">
      <alignment horizontal="right" vertical="center" wrapText="1"/>
    </xf>
    <xf numFmtId="44" fontId="2" fillId="37" borderId="14" xfId="49" applyFont="1" applyFill="1" applyBorder="1" applyAlignment="1">
      <alignment horizontal="justify" vertical="center" wrapText="1"/>
    </xf>
    <xf numFmtId="44" fontId="2" fillId="37" borderId="10" xfId="49" applyFont="1" applyFill="1" applyBorder="1" applyAlignment="1">
      <alignment horizontal="right" vertical="center" wrapText="1"/>
    </xf>
    <xf numFmtId="165" fontId="17" fillId="37" borderId="10" xfId="0" applyNumberFormat="1" applyFont="1" applyFill="1" applyBorder="1" applyAlignment="1">
      <alignment/>
    </xf>
    <xf numFmtId="44" fontId="17" fillId="37" borderId="14" xfId="49" applyFont="1" applyFill="1" applyBorder="1" applyAlignment="1">
      <alignment horizontal="right" vertical="center" wrapText="1"/>
    </xf>
    <xf numFmtId="44" fontId="2" fillId="37" borderId="12" xfId="49" applyFont="1" applyFill="1" applyBorder="1" applyAlignment="1">
      <alignment horizontal="justify" vertical="center" wrapText="1"/>
    </xf>
    <xf numFmtId="10" fontId="2" fillId="37" borderId="11" xfId="53" applyNumberFormat="1" applyFont="1" applyFill="1" applyBorder="1" applyAlignment="1">
      <alignment horizontal="center" vertical="center" wrapText="1"/>
    </xf>
    <xf numFmtId="0" fontId="3" fillId="37" borderId="0" xfId="0" applyFont="1" applyFill="1" applyAlignment="1">
      <alignment/>
    </xf>
    <xf numFmtId="44" fontId="17" fillId="37" borderId="14" xfId="49" applyFont="1" applyFill="1" applyBorder="1" applyAlignment="1">
      <alignment horizontal="center" vertical="center" wrapText="1"/>
    </xf>
    <xf numFmtId="0" fontId="31" fillId="37" borderId="0" xfId="0" applyFont="1" applyFill="1" applyBorder="1" applyAlignment="1">
      <alignment horizontal="right" vertical="center" wrapText="1"/>
    </xf>
    <xf numFmtId="165" fontId="17" fillId="0" borderId="38" xfId="49" applyNumberFormat="1" applyFont="1" applyFill="1" applyBorder="1" applyAlignment="1">
      <alignment horizontal="right" vertical="center" wrapText="1"/>
    </xf>
    <xf numFmtId="44" fontId="15" fillId="0" borderId="31" xfId="49" applyFont="1" applyFill="1" applyBorder="1" applyAlignment="1">
      <alignment horizontal="right" vertical="center"/>
    </xf>
    <xf numFmtId="44" fontId="15" fillId="0" borderId="31" xfId="49" applyFont="1" applyFill="1" applyBorder="1" applyAlignment="1">
      <alignment horizontal="right"/>
    </xf>
    <xf numFmtId="165" fontId="17" fillId="0" borderId="46" xfId="0" applyNumberFormat="1" applyFont="1" applyBorder="1" applyAlignment="1">
      <alignment horizontal="right"/>
    </xf>
    <xf numFmtId="44" fontId="6" fillId="0" borderId="10" xfId="49" applyNumberFormat="1" applyFont="1" applyFill="1" applyBorder="1" applyAlignment="1">
      <alignment horizontal="right" vertical="center" wrapText="1"/>
    </xf>
    <xf numFmtId="165" fontId="6" fillId="0" borderId="10" xfId="49" applyNumberFormat="1" applyFont="1" applyFill="1" applyBorder="1" applyAlignment="1">
      <alignment horizontal="right" vertical="center" wrapText="1"/>
    </xf>
    <xf numFmtId="44" fontId="6" fillId="0" borderId="10" xfId="49" applyFont="1" applyFill="1" applyBorder="1" applyAlignment="1">
      <alignment horizontal="right" vertical="center" wrapText="1"/>
    </xf>
    <xf numFmtId="44" fontId="8" fillId="33" borderId="11" xfId="0" applyNumberFormat="1" applyFont="1" applyFill="1" applyBorder="1" applyAlignment="1">
      <alignment horizontal="right"/>
    </xf>
    <xf numFmtId="10" fontId="6" fillId="37" borderId="31" xfId="53" applyNumberFormat="1" applyFont="1" applyFill="1" applyBorder="1" applyAlignment="1">
      <alignment horizontal="center" vertical="center" wrapText="1"/>
    </xf>
    <xf numFmtId="44" fontId="6" fillId="37" borderId="31" xfId="49" applyNumberFormat="1" applyFont="1" applyFill="1" applyBorder="1" applyAlignment="1">
      <alignment horizontal="justify" vertical="center" wrapText="1"/>
    </xf>
    <xf numFmtId="165" fontId="17" fillId="37" borderId="51" xfId="49" applyNumberFormat="1" applyFont="1" applyFill="1" applyBorder="1" applyAlignment="1">
      <alignment horizontal="center" vertical="center" wrapText="1"/>
    </xf>
    <xf numFmtId="165" fontId="17" fillId="37" borderId="38" xfId="49" applyNumberFormat="1" applyFont="1" applyFill="1" applyBorder="1" applyAlignment="1">
      <alignment horizontal="center" vertical="center" wrapText="1"/>
    </xf>
    <xf numFmtId="165" fontId="17" fillId="37" borderId="38" xfId="0" applyNumberFormat="1" applyFont="1" applyFill="1" applyBorder="1" applyAlignment="1">
      <alignment/>
    </xf>
    <xf numFmtId="44" fontId="6" fillId="37" borderId="38" xfId="49" applyNumberFormat="1" applyFont="1" applyFill="1" applyBorder="1" applyAlignment="1">
      <alignment horizontal="justify" vertical="center" wrapText="1"/>
    </xf>
    <xf numFmtId="44" fontId="6" fillId="37" borderId="49" xfId="49" applyNumberFormat="1" applyFont="1" applyFill="1" applyBorder="1" applyAlignment="1">
      <alignment horizontal="justify" vertical="center" wrapText="1"/>
    </xf>
    <xf numFmtId="0" fontId="13" fillId="37" borderId="52" xfId="0" applyFont="1" applyFill="1" applyBorder="1" applyAlignment="1">
      <alignment horizontal="left" vertical="center" wrapText="1"/>
    </xf>
    <xf numFmtId="44" fontId="6" fillId="37" borderId="10" xfId="49" applyFont="1" applyFill="1" applyBorder="1" applyAlignment="1">
      <alignment horizontal="justify" vertical="center" wrapText="1"/>
    </xf>
    <xf numFmtId="10" fontId="6" fillId="37" borderId="10" xfId="53" applyNumberFormat="1" applyFont="1" applyFill="1" applyBorder="1" applyAlignment="1">
      <alignment horizontal="center" vertical="center"/>
    </xf>
    <xf numFmtId="44" fontId="6" fillId="37" borderId="14" xfId="49" applyNumberFormat="1" applyFont="1" applyFill="1" applyBorder="1" applyAlignment="1">
      <alignment horizontal="justify" vertical="center" wrapText="1"/>
    </xf>
    <xf numFmtId="44" fontId="6" fillId="37" borderId="14" xfId="49" applyNumberFormat="1" applyFont="1" applyFill="1" applyBorder="1" applyAlignment="1">
      <alignment horizontal="right" vertical="center" wrapText="1"/>
    </xf>
    <xf numFmtId="0" fontId="6" fillId="37" borderId="10" xfId="0" applyFont="1" applyFill="1" applyBorder="1" applyAlignment="1">
      <alignment horizontal="center" vertical="center" wrapText="1"/>
    </xf>
    <xf numFmtId="3" fontId="6" fillId="37" borderId="10" xfId="0" applyNumberFormat="1" applyFont="1" applyFill="1" applyBorder="1" applyAlignment="1">
      <alignment horizontal="center" vertical="center" wrapText="1"/>
    </xf>
    <xf numFmtId="10" fontId="6" fillId="37" borderId="10" xfId="0" applyNumberFormat="1" applyFont="1" applyFill="1" applyBorder="1" applyAlignment="1">
      <alignment horizontal="center" vertical="center" wrapText="1"/>
    </xf>
    <xf numFmtId="0" fontId="6" fillId="37" borderId="27" xfId="0" applyFont="1" applyFill="1" applyBorder="1" applyAlignment="1">
      <alignment horizontal="left" vertical="center" wrapText="1"/>
    </xf>
    <xf numFmtId="44" fontId="6" fillId="37" borderId="10" xfId="49" applyNumberFormat="1" applyFont="1" applyFill="1" applyBorder="1" applyAlignment="1">
      <alignment horizontal="right" vertical="center" wrapText="1"/>
    </xf>
    <xf numFmtId="0" fontId="28" fillId="37" borderId="21" xfId="0" applyFont="1" applyFill="1" applyBorder="1" applyAlignment="1">
      <alignment horizontal="left" vertical="center"/>
    </xf>
    <xf numFmtId="44" fontId="15" fillId="37" borderId="14" xfId="49" applyFont="1" applyFill="1" applyBorder="1" applyAlignment="1">
      <alignment horizontal="justify" vertical="center" wrapText="1"/>
    </xf>
    <xf numFmtId="165" fontId="15" fillId="37" borderId="10" xfId="49" applyNumberFormat="1" applyFont="1" applyFill="1" applyBorder="1" applyAlignment="1">
      <alignment horizontal="right" vertical="center" wrapText="1"/>
    </xf>
    <xf numFmtId="44" fontId="15" fillId="37" borderId="14" xfId="49" applyFont="1" applyFill="1" applyBorder="1" applyAlignment="1">
      <alignment horizontal="center" vertical="center" wrapText="1"/>
    </xf>
    <xf numFmtId="0" fontId="15" fillId="37" borderId="10" xfId="0" applyFont="1" applyFill="1" applyBorder="1" applyAlignment="1">
      <alignment horizontal="center" vertical="center" wrapText="1"/>
    </xf>
    <xf numFmtId="0" fontId="15" fillId="37" borderId="10" xfId="0" applyNumberFormat="1" applyFont="1" applyFill="1" applyBorder="1" applyAlignment="1">
      <alignment horizontal="center" vertical="center" wrapText="1"/>
    </xf>
    <xf numFmtId="0" fontId="28" fillId="37" borderId="21" xfId="0" applyFont="1" applyFill="1" applyBorder="1" applyAlignment="1">
      <alignment horizontal="left" vertical="center" wrapText="1"/>
    </xf>
    <xf numFmtId="0" fontId="6" fillId="37" borderId="52" xfId="0" applyFont="1" applyFill="1" applyBorder="1" applyAlignment="1">
      <alignment horizontal="left" vertical="center" wrapText="1"/>
    </xf>
    <xf numFmtId="165" fontId="15" fillId="37" borderId="10" xfId="0" applyNumberFormat="1" applyFont="1" applyFill="1" applyBorder="1" applyAlignment="1">
      <alignment horizontal="right"/>
    </xf>
    <xf numFmtId="0" fontId="6" fillId="37" borderId="10" xfId="0" applyNumberFormat="1" applyFont="1" applyFill="1" applyBorder="1" applyAlignment="1">
      <alignment horizontal="center" vertical="center" wrapText="1"/>
    </xf>
    <xf numFmtId="44" fontId="15" fillId="37" borderId="10" xfId="49" applyFont="1" applyFill="1" applyBorder="1" applyAlignment="1">
      <alignment horizontal="right" vertical="center" wrapText="1"/>
    </xf>
    <xf numFmtId="0" fontId="13" fillId="37" borderId="53" xfId="0" applyFont="1" applyFill="1" applyBorder="1" applyAlignment="1">
      <alignment horizontal="left" vertical="center" wrapText="1"/>
    </xf>
    <xf numFmtId="44" fontId="6" fillId="37" borderId="11" xfId="49" applyFont="1" applyFill="1" applyBorder="1" applyAlignment="1">
      <alignment horizontal="right" vertical="center" wrapText="1"/>
    </xf>
    <xf numFmtId="44" fontId="6" fillId="37" borderId="11" xfId="49" applyFont="1" applyFill="1" applyBorder="1" applyAlignment="1">
      <alignment horizontal="justify" vertical="center" wrapText="1"/>
    </xf>
    <xf numFmtId="0" fontId="6" fillId="37" borderId="11" xfId="0" applyFont="1" applyFill="1" applyBorder="1" applyAlignment="1">
      <alignment horizontal="center" vertical="center" wrapText="1"/>
    </xf>
    <xf numFmtId="2" fontId="6" fillId="37" borderId="11" xfId="0" applyNumberFormat="1" applyFont="1" applyFill="1" applyBorder="1" applyAlignment="1">
      <alignment horizontal="center" vertical="center" wrapText="1"/>
    </xf>
    <xf numFmtId="4" fontId="6" fillId="37" borderId="10" xfId="0" applyNumberFormat="1" applyFont="1" applyFill="1" applyBorder="1" applyAlignment="1">
      <alignment horizontal="right" vertical="center" wrapText="1"/>
    </xf>
    <xf numFmtId="0" fontId="13" fillId="37" borderId="11" xfId="0" applyFont="1" applyFill="1" applyBorder="1" applyAlignment="1">
      <alignment horizontal="center" vertical="center" wrapText="1"/>
    </xf>
    <xf numFmtId="49" fontId="6" fillId="37" borderId="11" xfId="0" applyNumberFormat="1" applyFont="1" applyFill="1" applyBorder="1" applyAlignment="1">
      <alignment horizontal="center" vertical="center" wrapText="1"/>
    </xf>
    <xf numFmtId="49" fontId="6" fillId="37" borderId="12" xfId="0" applyNumberFormat="1" applyFont="1" applyFill="1" applyBorder="1" applyAlignment="1">
      <alignment horizontal="center" vertical="center" wrapText="1"/>
    </xf>
    <xf numFmtId="41" fontId="6" fillId="37" borderId="10" xfId="0" applyNumberFormat="1" applyFont="1" applyFill="1" applyBorder="1" applyAlignment="1">
      <alignment horizontal="center" vertical="center" wrapText="1"/>
    </xf>
    <xf numFmtId="44" fontId="17" fillId="37" borderId="0" xfId="49" applyFont="1" applyFill="1" applyBorder="1" applyAlignment="1">
      <alignment horizontal="center" vertical="center"/>
    </xf>
    <xf numFmtId="0" fontId="17" fillId="37" borderId="0" xfId="0" applyFont="1" applyFill="1" applyBorder="1" applyAlignment="1">
      <alignment horizontal="center" vertical="center"/>
    </xf>
    <xf numFmtId="0" fontId="0" fillId="37" borderId="0" xfId="0" applyFont="1" applyFill="1" applyBorder="1" applyAlignment="1">
      <alignment/>
    </xf>
    <xf numFmtId="0" fontId="0" fillId="37" borderId="0" xfId="0" applyFont="1" applyFill="1" applyAlignment="1">
      <alignment/>
    </xf>
    <xf numFmtId="44" fontId="8" fillId="37" borderId="11" xfId="0" applyNumberFormat="1" applyFont="1" applyFill="1" applyBorder="1" applyAlignment="1">
      <alignment/>
    </xf>
    <xf numFmtId="0" fontId="15" fillId="37" borderId="38" xfId="0" applyFont="1" applyFill="1" applyBorder="1" applyAlignment="1">
      <alignment horizontal="center" vertical="center" wrapText="1"/>
    </xf>
    <xf numFmtId="49" fontId="15" fillId="37" borderId="38" xfId="0" applyNumberFormat="1" applyFont="1" applyFill="1" applyBorder="1" applyAlignment="1">
      <alignment horizontal="center" vertical="center" wrapText="1"/>
    </xf>
    <xf numFmtId="0" fontId="15" fillId="37" borderId="38" xfId="0" applyFont="1" applyFill="1" applyBorder="1" applyAlignment="1">
      <alignment horizontal="left" vertical="center" wrapText="1"/>
    </xf>
    <xf numFmtId="44" fontId="15" fillId="37" borderId="38" xfId="49" applyFont="1" applyFill="1" applyBorder="1" applyAlignment="1">
      <alignment horizontal="justify" vertical="center" wrapText="1"/>
    </xf>
    <xf numFmtId="10" fontId="15" fillId="37" borderId="38" xfId="53" applyNumberFormat="1" applyFont="1" applyFill="1" applyBorder="1" applyAlignment="1">
      <alignment horizontal="center" vertical="center" wrapText="1"/>
    </xf>
    <xf numFmtId="2" fontId="15" fillId="37" borderId="38" xfId="0" applyNumberFormat="1" applyFont="1" applyFill="1" applyBorder="1" applyAlignment="1">
      <alignment horizontal="center" vertical="center" wrapText="1"/>
    </xf>
    <xf numFmtId="10" fontId="15" fillId="37" borderId="38" xfId="0" applyNumberFormat="1" applyFont="1" applyFill="1" applyBorder="1" applyAlignment="1">
      <alignment horizontal="center" vertical="center" wrapText="1"/>
    </xf>
    <xf numFmtId="3" fontId="15" fillId="37" borderId="38" xfId="0" applyNumberFormat="1" applyFont="1" applyFill="1" applyBorder="1" applyAlignment="1">
      <alignment horizontal="center" vertical="center" wrapText="1"/>
    </xf>
    <xf numFmtId="3" fontId="6" fillId="37" borderId="38" xfId="0" applyNumberFormat="1" applyFont="1" applyFill="1" applyBorder="1" applyAlignment="1">
      <alignment horizontal="center" vertical="center" wrapText="1"/>
    </xf>
    <xf numFmtId="0" fontId="6" fillId="37" borderId="38" xfId="0" applyFont="1" applyFill="1" applyBorder="1" applyAlignment="1">
      <alignment horizontal="center" vertical="center" wrapText="1"/>
    </xf>
    <xf numFmtId="44" fontId="16" fillId="37" borderId="0" xfId="49" applyFont="1" applyFill="1" applyBorder="1" applyAlignment="1">
      <alignment horizontal="center" vertical="center"/>
    </xf>
    <xf numFmtId="44" fontId="17" fillId="37" borderId="0" xfId="49" applyFont="1" applyFill="1" applyBorder="1" applyAlignment="1">
      <alignment/>
    </xf>
    <xf numFmtId="0" fontId="15" fillId="37" borderId="38" xfId="0" applyFont="1" applyFill="1" applyBorder="1" applyAlignment="1">
      <alignment horizontal="left" vertical="center"/>
    </xf>
    <xf numFmtId="0" fontId="6" fillId="0" borderId="54"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55" xfId="0" applyFont="1" applyBorder="1" applyAlignment="1">
      <alignment horizontal="center" vertical="center" wrapText="1"/>
    </xf>
    <xf numFmtId="0" fontId="27" fillId="0" borderId="17" xfId="0" applyFont="1" applyBorder="1" applyAlignment="1">
      <alignment horizontal="left" vertical="center"/>
    </xf>
    <xf numFmtId="0" fontId="27" fillId="0" borderId="20" xfId="0" applyFont="1" applyBorder="1" applyAlignment="1">
      <alignment horizontal="left" vertical="center"/>
    </xf>
    <xf numFmtId="0" fontId="27" fillId="0" borderId="19" xfId="0" applyFont="1" applyBorder="1" applyAlignment="1">
      <alignment horizontal="left" vertical="center"/>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15" fillId="0" borderId="38" xfId="0" applyFont="1" applyFill="1" applyBorder="1" applyAlignment="1">
      <alignment horizontal="left" vertical="center" wrapText="1"/>
    </xf>
    <xf numFmtId="0" fontId="26" fillId="0" borderId="38" xfId="0" applyFont="1" applyFill="1" applyBorder="1" applyAlignment="1">
      <alignment horizontal="left" vertical="center" wrapText="1"/>
    </xf>
    <xf numFmtId="0" fontId="4" fillId="0" borderId="14" xfId="0" applyFont="1" applyBorder="1" applyAlignment="1">
      <alignment horizontal="center"/>
    </xf>
    <xf numFmtId="0" fontId="4" fillId="0" borderId="0" xfId="0" applyFont="1" applyBorder="1" applyAlignment="1">
      <alignment horizontal="center"/>
    </xf>
    <xf numFmtId="0" fontId="4" fillId="0" borderId="21"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21" xfId="0" applyFont="1" applyBorder="1" applyAlignment="1">
      <alignment horizontal="center"/>
    </xf>
    <xf numFmtId="0" fontId="5"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2" fillId="0" borderId="14" xfId="0" applyFont="1" applyBorder="1" applyAlignment="1">
      <alignment horizontal="center"/>
    </xf>
    <xf numFmtId="0" fontId="2" fillId="0" borderId="0" xfId="0" applyFont="1" applyBorder="1" applyAlignment="1">
      <alignment horizontal="center"/>
    </xf>
    <xf numFmtId="0" fontId="2" fillId="0" borderId="21" xfId="0" applyFont="1" applyBorder="1" applyAlignment="1">
      <alignment horizontal="center"/>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15" fillId="0" borderId="59" xfId="0" applyFont="1" applyFill="1" applyBorder="1" applyAlignment="1">
      <alignment horizontal="left" vertical="justify" wrapText="1"/>
    </xf>
    <xf numFmtId="0" fontId="15" fillId="0" borderId="60" xfId="0" applyFont="1" applyFill="1" applyBorder="1" applyAlignment="1">
      <alignment horizontal="left" vertical="justify" wrapText="1"/>
    </xf>
    <xf numFmtId="0" fontId="15" fillId="0" borderId="61" xfId="0" applyFont="1" applyFill="1" applyBorder="1" applyAlignment="1">
      <alignment horizontal="left" vertical="justify" wrapText="1"/>
    </xf>
    <xf numFmtId="0" fontId="15" fillId="0" borderId="59" xfId="0" applyFont="1" applyFill="1" applyBorder="1" applyAlignment="1">
      <alignment horizontal="justify" vertical="justify" wrapText="1"/>
    </xf>
    <xf numFmtId="0" fontId="15" fillId="0" borderId="60" xfId="0" applyFont="1" applyFill="1" applyBorder="1" applyAlignment="1">
      <alignment horizontal="justify" vertical="justify" wrapText="1"/>
    </xf>
    <xf numFmtId="0" fontId="15" fillId="0" borderId="61" xfId="0" applyFont="1" applyFill="1" applyBorder="1" applyAlignment="1">
      <alignment horizontal="justify" vertical="justify" wrapText="1"/>
    </xf>
    <xf numFmtId="0" fontId="15" fillId="37" borderId="36" xfId="0" applyFont="1" applyFill="1" applyBorder="1" applyAlignment="1">
      <alignment horizontal="justify" vertical="justify" wrapText="1"/>
    </xf>
    <xf numFmtId="0" fontId="7" fillId="0" borderId="62" xfId="0" applyFont="1" applyBorder="1" applyAlignment="1">
      <alignment horizontal="center"/>
    </xf>
    <xf numFmtId="0" fontId="7" fillId="0" borderId="0" xfId="0" applyFont="1" applyAlignment="1">
      <alignment horizontal="center"/>
    </xf>
    <xf numFmtId="0" fontId="15" fillId="0" borderId="38" xfId="0" applyFont="1" applyFill="1" applyBorder="1" applyAlignment="1">
      <alignment horizontal="left" vertical="justify" wrapText="1"/>
    </xf>
    <xf numFmtId="0" fontId="26" fillId="0" borderId="38" xfId="0" applyFont="1" applyFill="1" applyBorder="1" applyAlignment="1">
      <alignment horizontal="left" vertical="justify" wrapText="1"/>
    </xf>
    <xf numFmtId="0" fontId="15" fillId="0" borderId="38" xfId="0" applyFont="1" applyFill="1" applyBorder="1" applyAlignment="1">
      <alignment horizontal="left" vertical="center"/>
    </xf>
    <xf numFmtId="0" fontId="15" fillId="0" borderId="59" xfId="0" applyFont="1" applyFill="1" applyBorder="1" applyAlignment="1">
      <alignment horizontal="justify" vertical="center" wrapText="1"/>
    </xf>
    <xf numFmtId="0" fontId="15" fillId="0" borderId="60" xfId="0" applyFont="1" applyFill="1" applyBorder="1" applyAlignment="1">
      <alignment horizontal="justify" vertical="center" wrapText="1"/>
    </xf>
    <xf numFmtId="0" fontId="15" fillId="0" borderId="61" xfId="0" applyFont="1" applyFill="1" applyBorder="1" applyAlignment="1">
      <alignment horizontal="justify" vertical="center" wrapText="1"/>
    </xf>
    <xf numFmtId="0" fontId="15" fillId="0" borderId="59" xfId="0" applyFont="1" applyFill="1" applyBorder="1" applyAlignment="1">
      <alignment horizontal="left" vertical="center" wrapText="1"/>
    </xf>
    <xf numFmtId="0" fontId="15" fillId="0" borderId="60" xfId="0" applyFont="1" applyFill="1" applyBorder="1" applyAlignment="1">
      <alignment horizontal="left" vertical="center" wrapText="1"/>
    </xf>
    <xf numFmtId="0" fontId="15" fillId="0" borderId="61" xfId="0" applyFont="1" applyFill="1" applyBorder="1" applyAlignment="1">
      <alignment horizontal="left" vertical="center" wrapText="1"/>
    </xf>
    <xf numFmtId="0" fontId="15" fillId="37" borderId="38" xfId="0" applyFont="1" applyFill="1" applyBorder="1" applyAlignment="1">
      <alignment horizontal="left" vertical="center" wrapText="1"/>
    </xf>
    <xf numFmtId="0" fontId="26" fillId="37" borderId="38" xfId="0" applyFont="1" applyFill="1" applyBorder="1" applyAlignment="1">
      <alignment horizontal="left" vertical="center" wrapText="1"/>
    </xf>
    <xf numFmtId="0" fontId="15" fillId="0" borderId="14" xfId="0" applyFont="1" applyFill="1" applyBorder="1" applyAlignment="1">
      <alignment horizontal="left" vertical="center"/>
    </xf>
    <xf numFmtId="0" fontId="15" fillId="0" borderId="0" xfId="0" applyFont="1" applyFill="1" applyBorder="1" applyAlignment="1">
      <alignment horizontal="left" vertical="center"/>
    </xf>
    <xf numFmtId="0" fontId="15" fillId="0" borderId="21" xfId="0" applyFont="1" applyFill="1" applyBorder="1" applyAlignment="1">
      <alignment horizontal="left" vertical="center"/>
    </xf>
    <xf numFmtId="0" fontId="4" fillId="0" borderId="17" xfId="0" applyFont="1" applyBorder="1" applyAlignment="1">
      <alignment horizontal="center"/>
    </xf>
    <xf numFmtId="0" fontId="4" fillId="0" borderId="20" xfId="0" applyFont="1" applyBorder="1" applyAlignment="1">
      <alignment horizontal="center"/>
    </xf>
    <xf numFmtId="0" fontId="4" fillId="0" borderId="19" xfId="0" applyFont="1" applyBorder="1" applyAlignment="1">
      <alignment horizontal="center"/>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63" xfId="0" applyFont="1" applyBorder="1" applyAlignment="1">
      <alignment horizontal="center" vertical="center" wrapText="1"/>
    </xf>
    <xf numFmtId="0" fontId="15" fillId="0" borderId="14" xfId="0" applyFont="1" applyFill="1" applyBorder="1" applyAlignment="1">
      <alignment horizontal="justify" vertical="center" wrapText="1"/>
    </xf>
    <xf numFmtId="0" fontId="15" fillId="0" borderId="0" xfId="0" applyFont="1" applyFill="1" applyBorder="1" applyAlignment="1">
      <alignment horizontal="justify" vertical="center" wrapText="1"/>
    </xf>
    <xf numFmtId="0" fontId="15" fillId="0" borderId="21" xfId="0" applyFont="1" applyFill="1" applyBorder="1" applyAlignment="1">
      <alignment horizontal="justify" vertical="center" wrapText="1"/>
    </xf>
    <xf numFmtId="0" fontId="0" fillId="0" borderId="0" xfId="0" applyFont="1" applyAlignment="1">
      <alignment horizontal="center"/>
    </xf>
    <xf numFmtId="0" fontId="6" fillId="0" borderId="12" xfId="0" applyFont="1" applyFill="1" applyBorder="1" applyAlignment="1">
      <alignment horizontal="left" vertical="center"/>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2" fillId="0" borderId="12"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30" fillId="0" borderId="0" xfId="0" applyFont="1" applyBorder="1" applyAlignment="1">
      <alignment horizontal="center"/>
    </xf>
    <xf numFmtId="0" fontId="2" fillId="0" borderId="20" xfId="0" applyFont="1" applyBorder="1" applyAlignment="1">
      <alignment horizontal="center" vertical="center" wrapText="1"/>
    </xf>
    <xf numFmtId="0" fontId="17" fillId="0" borderId="1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14" xfId="0" applyFont="1" applyFill="1" applyBorder="1" applyAlignment="1">
      <alignment horizontal="left" vertical="center"/>
    </xf>
    <xf numFmtId="0" fontId="2" fillId="0" borderId="0" xfId="0" applyFont="1" applyFill="1" applyBorder="1" applyAlignment="1">
      <alignment horizontal="left" vertical="center"/>
    </xf>
    <xf numFmtId="0" fontId="2" fillId="0" borderId="21" xfId="0" applyFont="1" applyFill="1" applyBorder="1" applyAlignment="1">
      <alignment horizontal="left" vertical="center"/>
    </xf>
    <xf numFmtId="0" fontId="18" fillId="0" borderId="17" xfId="0" applyFont="1" applyBorder="1" applyAlignment="1">
      <alignment horizontal="left" vertical="center"/>
    </xf>
    <xf numFmtId="0" fontId="18" fillId="0" borderId="20" xfId="0" applyFont="1" applyBorder="1" applyAlignment="1">
      <alignment horizontal="left" vertical="center"/>
    </xf>
    <xf numFmtId="0" fontId="18" fillId="0" borderId="19" xfId="0" applyFont="1" applyBorder="1" applyAlignment="1">
      <alignment horizontal="left" vertical="center"/>
    </xf>
    <xf numFmtId="0" fontId="3" fillId="0" borderId="17" xfId="0" applyFont="1" applyBorder="1" applyAlignment="1">
      <alignment horizontal="center"/>
    </xf>
    <xf numFmtId="0" fontId="3" fillId="0" borderId="20" xfId="0" applyFont="1" applyBorder="1" applyAlignment="1">
      <alignment horizontal="center"/>
    </xf>
    <xf numFmtId="0" fontId="3" fillId="0" borderId="19" xfId="0" applyFont="1" applyBorder="1" applyAlignment="1">
      <alignment horizontal="center"/>
    </xf>
    <xf numFmtId="0" fontId="3" fillId="0" borderId="14" xfId="0" applyFont="1" applyBorder="1" applyAlignment="1">
      <alignment horizontal="center"/>
    </xf>
    <xf numFmtId="0" fontId="3" fillId="0" borderId="21" xfId="0" applyFont="1" applyBorder="1" applyAlignment="1">
      <alignment horizontal="center"/>
    </xf>
    <xf numFmtId="0" fontId="2" fillId="0" borderId="1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7" xfId="0" applyFont="1" applyBorder="1" applyAlignment="1">
      <alignment horizontal="center" vertical="center" wrapText="1"/>
    </xf>
    <xf numFmtId="0" fontId="2" fillId="37" borderId="20"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13"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17" fillId="0" borderId="14"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17" fillId="0" borderId="21" xfId="0" applyFont="1" applyFill="1" applyBorder="1" applyAlignment="1">
      <alignment horizontal="justify" vertical="center" wrapText="1"/>
    </xf>
    <xf numFmtId="0" fontId="15" fillId="0" borderId="64" xfId="0" applyFont="1" applyFill="1" applyBorder="1" applyAlignment="1">
      <alignment vertical="center"/>
    </xf>
    <xf numFmtId="0" fontId="15" fillId="0" borderId="43" xfId="0" applyFont="1" applyFill="1" applyBorder="1" applyAlignment="1">
      <alignment vertical="center"/>
    </xf>
    <xf numFmtId="0" fontId="15" fillId="0" borderId="65" xfId="0" applyFont="1" applyFill="1" applyBorder="1" applyAlignment="1">
      <alignment vertical="center"/>
    </xf>
    <xf numFmtId="0" fontId="6" fillId="0" borderId="66" xfId="0" applyFont="1" applyBorder="1" applyAlignment="1">
      <alignment horizontal="center" vertical="center" wrapText="1"/>
    </xf>
    <xf numFmtId="0" fontId="2" fillId="0" borderId="14" xfId="0" applyFont="1" applyFill="1" applyBorder="1" applyAlignment="1">
      <alignment horizontal="left"/>
    </xf>
    <xf numFmtId="0" fontId="2" fillId="0" borderId="0" xfId="0" applyFont="1" applyFill="1" applyBorder="1" applyAlignment="1">
      <alignment horizontal="left"/>
    </xf>
    <xf numFmtId="0" fontId="2" fillId="0" borderId="21" xfId="0" applyFont="1" applyFill="1" applyBorder="1" applyAlignment="1">
      <alignment horizontal="left"/>
    </xf>
    <xf numFmtId="0" fontId="13" fillId="0" borderId="14"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1" xfId="0" applyFont="1" applyFill="1" applyBorder="1" applyAlignment="1">
      <alignment horizontal="left" vertical="center" wrapText="1"/>
    </xf>
    <xf numFmtId="44" fontId="0" fillId="0" borderId="45" xfId="0" applyNumberFormat="1" applyFont="1" applyBorder="1" applyAlignment="1">
      <alignment horizontal="center"/>
    </xf>
    <xf numFmtId="44" fontId="0" fillId="0" borderId="0" xfId="0" applyNumberFormat="1" applyFont="1" applyBorder="1" applyAlignment="1">
      <alignment horizontal="center"/>
    </xf>
    <xf numFmtId="44" fontId="17" fillId="0" borderId="45" xfId="0" applyNumberFormat="1" applyFont="1" applyBorder="1" applyAlignment="1">
      <alignment horizontal="justify" vertical="center" wrapText="1"/>
    </xf>
    <xf numFmtId="44" fontId="17" fillId="0" borderId="0" xfId="0" applyNumberFormat="1" applyFont="1" applyBorder="1" applyAlignment="1">
      <alignment horizontal="justify" vertical="center" wrapText="1"/>
    </xf>
    <xf numFmtId="44" fontId="17" fillId="0" borderId="52" xfId="0" applyNumberFormat="1" applyFont="1" applyBorder="1" applyAlignment="1">
      <alignment horizontal="justify" vertical="center" wrapText="1"/>
    </xf>
    <xf numFmtId="0" fontId="6" fillId="0" borderId="31" xfId="0" applyFont="1" applyFill="1" applyBorder="1" applyAlignment="1">
      <alignment horizontal="justify" vertical="center" wrapText="1"/>
    </xf>
    <xf numFmtId="0" fontId="6" fillId="0" borderId="32" xfId="0" applyFont="1" applyFill="1" applyBorder="1" applyAlignment="1">
      <alignment horizontal="justify" vertical="center" wrapText="1"/>
    </xf>
    <xf numFmtId="0" fontId="8" fillId="0" borderId="30" xfId="0" applyFont="1" applyBorder="1" applyAlignment="1">
      <alignment horizontal="center" vertical="center"/>
    </xf>
    <xf numFmtId="0" fontId="13" fillId="0" borderId="14"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1" xfId="0" applyFont="1" applyFill="1" applyBorder="1" applyAlignment="1">
      <alignment horizontal="left" vertical="center"/>
    </xf>
    <xf numFmtId="0" fontId="7" fillId="0" borderId="67" xfId="0" applyFont="1" applyBorder="1" applyAlignment="1">
      <alignment horizontal="center"/>
    </xf>
    <xf numFmtId="0" fontId="15" fillId="0" borderId="14"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6" fillId="0" borderId="14" xfId="0" applyFont="1" applyFill="1" applyBorder="1" applyAlignment="1">
      <alignment horizontal="left" vertical="center"/>
    </xf>
    <xf numFmtId="0" fontId="6" fillId="0" borderId="0" xfId="0" applyFont="1" applyFill="1" applyBorder="1" applyAlignment="1">
      <alignment horizontal="left" vertical="center"/>
    </xf>
    <xf numFmtId="0" fontId="6" fillId="0" borderId="21" xfId="0" applyFont="1" applyFill="1" applyBorder="1" applyAlignment="1">
      <alignment horizontal="left" vertical="center"/>
    </xf>
    <xf numFmtId="0" fontId="13" fillId="37" borderId="12" xfId="0" applyFont="1" applyFill="1" applyBorder="1" applyAlignment="1">
      <alignment horizontal="center" vertical="center"/>
    </xf>
    <xf numFmtId="0" fontId="13" fillId="37" borderId="22" xfId="0" applyFont="1" applyFill="1" applyBorder="1" applyAlignment="1">
      <alignment horizontal="center" vertical="center"/>
    </xf>
    <xf numFmtId="0" fontId="13" fillId="37" borderId="23" xfId="0" applyFont="1" applyFill="1" applyBorder="1" applyAlignment="1">
      <alignment horizontal="center" vertical="center"/>
    </xf>
    <xf numFmtId="0" fontId="13" fillId="0" borderId="14"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13" fillId="0" borderId="21" xfId="0" applyFont="1" applyFill="1" applyBorder="1" applyAlignment="1">
      <alignment horizontal="justify" vertical="center" wrapText="1"/>
    </xf>
    <xf numFmtId="0" fontId="15"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8" fillId="0" borderId="14" xfId="0" applyFont="1" applyBorder="1" applyAlignment="1">
      <alignment horizontal="left"/>
    </xf>
    <xf numFmtId="0" fontId="0" fillId="0" borderId="0" xfId="0" applyAlignment="1">
      <alignment horizontal="left"/>
    </xf>
    <xf numFmtId="0" fontId="0" fillId="0" borderId="21" xfId="0" applyBorder="1" applyAlignment="1">
      <alignment horizontal="left"/>
    </xf>
    <xf numFmtId="0" fontId="6" fillId="0" borderId="14" xfId="0" applyFont="1" applyFill="1" applyBorder="1" applyAlignment="1">
      <alignment horizontal="left"/>
    </xf>
    <xf numFmtId="0" fontId="2" fillId="0" borderId="17" xfId="0" applyFont="1" applyBorder="1" applyAlignment="1">
      <alignment/>
    </xf>
    <xf numFmtId="0" fontId="2" fillId="0" borderId="20" xfId="0" applyFont="1" applyBorder="1" applyAlignment="1">
      <alignment/>
    </xf>
    <xf numFmtId="0" fontId="2" fillId="0" borderId="19" xfId="0" applyFont="1" applyBorder="1" applyAlignment="1">
      <alignment/>
    </xf>
    <xf numFmtId="0" fontId="8" fillId="0" borderId="14" xfId="0" applyFont="1" applyBorder="1" applyAlignment="1">
      <alignment horizontal="justify" vertical="justify" wrapText="1"/>
    </xf>
    <xf numFmtId="0" fontId="0" fillId="0" borderId="0" xfId="0" applyAlignment="1">
      <alignment horizontal="justify" vertical="justify" wrapText="1"/>
    </xf>
    <xf numFmtId="0" fontId="0" fillId="0" borderId="21" xfId="0" applyBorder="1" applyAlignment="1">
      <alignment horizontal="justify" vertical="justify" wrapText="1"/>
    </xf>
    <xf numFmtId="0" fontId="6" fillId="0" borderId="14" xfId="0" applyFont="1" applyBorder="1" applyAlignment="1">
      <alignment horizontal="justify" vertical="justify" wrapText="1"/>
    </xf>
    <xf numFmtId="0" fontId="6" fillId="0" borderId="0" xfId="0" applyFont="1" applyBorder="1" applyAlignment="1">
      <alignment horizontal="justify" vertical="justify" wrapText="1"/>
    </xf>
    <xf numFmtId="0" fontId="6" fillId="0" borderId="21" xfId="0" applyFont="1" applyBorder="1" applyAlignment="1">
      <alignment horizontal="justify" vertical="justify" wrapText="1"/>
    </xf>
    <xf numFmtId="0" fontId="3" fillId="0" borderId="0" xfId="0" applyFont="1" applyAlignment="1">
      <alignment horizontal="center"/>
    </xf>
    <xf numFmtId="44" fontId="21" fillId="0" borderId="0" xfId="0" applyNumberFormat="1" applyFont="1" applyAlignment="1">
      <alignment horizontal="center"/>
    </xf>
    <xf numFmtId="0" fontId="21" fillId="0" borderId="0" xfId="0" applyFont="1" applyAlignment="1">
      <alignment horizontal="center"/>
    </xf>
    <xf numFmtId="0" fontId="8"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2" fillId="0" borderId="14" xfId="0" applyFont="1" applyBorder="1" applyAlignment="1">
      <alignment horizontal="justify" vertical="justify" wrapText="1"/>
    </xf>
    <xf numFmtId="44" fontId="7" fillId="0" borderId="0" xfId="0" applyNumberFormat="1" applyFont="1" applyAlignment="1">
      <alignment horizontal="center"/>
    </xf>
    <xf numFmtId="0" fontId="8" fillId="0" borderId="0" xfId="0" applyFont="1" applyBorder="1" applyAlignment="1">
      <alignment horizontal="left"/>
    </xf>
    <xf numFmtId="0" fontId="8" fillId="0" borderId="21" xfId="0" applyFont="1" applyBorder="1" applyAlignment="1">
      <alignment horizontal="left"/>
    </xf>
    <xf numFmtId="0" fontId="3" fillId="34" borderId="0" xfId="0" applyFont="1" applyFill="1" applyAlignment="1">
      <alignment horizontal="center"/>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9.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266700</xdr:colOff>
      <xdr:row>0</xdr:row>
      <xdr:rowOff>104775</xdr:rowOff>
    </xdr:from>
    <xdr:to>
      <xdr:col>23</xdr:col>
      <xdr:colOff>66675</xdr:colOff>
      <xdr:row>3</xdr:row>
      <xdr:rowOff>180975</xdr:rowOff>
    </xdr:to>
    <xdr:pic>
      <xdr:nvPicPr>
        <xdr:cNvPr id="1" name="Picture 42" descr="LOGOTIPO"/>
        <xdr:cNvPicPr preferRelativeResize="1">
          <a:picLocks noChangeAspect="1"/>
        </xdr:cNvPicPr>
      </xdr:nvPicPr>
      <xdr:blipFill>
        <a:blip r:embed="rId1"/>
        <a:stretch>
          <a:fillRect/>
        </a:stretch>
      </xdr:blipFill>
      <xdr:spPr>
        <a:xfrm>
          <a:off x="14001750" y="104775"/>
          <a:ext cx="1714500" cy="600075"/>
        </a:xfrm>
        <a:prstGeom prst="rect">
          <a:avLst/>
        </a:prstGeom>
        <a:noFill/>
        <a:ln w="9525" cmpd="sng">
          <a:noFill/>
        </a:ln>
      </xdr:spPr>
    </xdr:pic>
    <xdr:clientData/>
  </xdr:twoCellAnchor>
  <xdr:twoCellAnchor>
    <xdr:from>
      <xdr:col>1</xdr:col>
      <xdr:colOff>142875</xdr:colOff>
      <xdr:row>0</xdr:row>
      <xdr:rowOff>85725</xdr:rowOff>
    </xdr:from>
    <xdr:to>
      <xdr:col>2</xdr:col>
      <xdr:colOff>304800</xdr:colOff>
      <xdr:row>6</xdr:row>
      <xdr:rowOff>142875</xdr:rowOff>
    </xdr:to>
    <xdr:pic>
      <xdr:nvPicPr>
        <xdr:cNvPr id="2" name="Picture 43" descr="down_m"/>
        <xdr:cNvPicPr preferRelativeResize="1">
          <a:picLocks noChangeAspect="1"/>
        </xdr:cNvPicPr>
      </xdr:nvPicPr>
      <xdr:blipFill>
        <a:blip r:embed="rId2"/>
        <a:srcRect l="81155"/>
        <a:stretch>
          <a:fillRect/>
        </a:stretch>
      </xdr:blipFill>
      <xdr:spPr>
        <a:xfrm>
          <a:off x="219075" y="85725"/>
          <a:ext cx="866775" cy="1104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76200</xdr:rowOff>
    </xdr:from>
    <xdr:to>
      <xdr:col>21</xdr:col>
      <xdr:colOff>447675</xdr:colOff>
      <xdr:row>3</xdr:row>
      <xdr:rowOff>76200</xdr:rowOff>
    </xdr:to>
    <xdr:pic>
      <xdr:nvPicPr>
        <xdr:cNvPr id="1" name="Picture 3" descr="LOGOTIPO"/>
        <xdr:cNvPicPr preferRelativeResize="1">
          <a:picLocks noChangeAspect="1"/>
        </xdr:cNvPicPr>
      </xdr:nvPicPr>
      <xdr:blipFill>
        <a:blip r:embed="rId1"/>
        <a:stretch>
          <a:fillRect/>
        </a:stretch>
      </xdr:blipFill>
      <xdr:spPr>
        <a:xfrm>
          <a:off x="13154025" y="76200"/>
          <a:ext cx="1781175" cy="561975"/>
        </a:xfrm>
        <a:prstGeom prst="rect">
          <a:avLst/>
        </a:prstGeom>
        <a:noFill/>
        <a:ln w="9525" cmpd="sng">
          <a:noFill/>
        </a:ln>
      </xdr:spPr>
    </xdr:pic>
    <xdr:clientData/>
  </xdr:twoCellAnchor>
  <xdr:twoCellAnchor>
    <xdr:from>
      <xdr:col>1</xdr:col>
      <xdr:colOff>209550</xdr:colOff>
      <xdr:row>1</xdr:row>
      <xdr:rowOff>76200</xdr:rowOff>
    </xdr:from>
    <xdr:to>
      <xdr:col>2</xdr:col>
      <xdr:colOff>333375</xdr:colOff>
      <xdr:row>8</xdr:row>
      <xdr:rowOff>38100</xdr:rowOff>
    </xdr:to>
    <xdr:pic>
      <xdr:nvPicPr>
        <xdr:cNvPr id="2" name="Picture 4" descr="down_m"/>
        <xdr:cNvPicPr preferRelativeResize="1">
          <a:picLocks noChangeAspect="1"/>
        </xdr:cNvPicPr>
      </xdr:nvPicPr>
      <xdr:blipFill>
        <a:blip r:embed="rId2"/>
        <a:srcRect l="81155"/>
        <a:stretch>
          <a:fillRect/>
        </a:stretch>
      </xdr:blipFill>
      <xdr:spPr>
        <a:xfrm>
          <a:off x="285750" y="276225"/>
          <a:ext cx="828675" cy="1133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76200</xdr:rowOff>
    </xdr:from>
    <xdr:to>
      <xdr:col>21</xdr:col>
      <xdr:colOff>447675</xdr:colOff>
      <xdr:row>3</xdr:row>
      <xdr:rowOff>76200</xdr:rowOff>
    </xdr:to>
    <xdr:pic>
      <xdr:nvPicPr>
        <xdr:cNvPr id="1" name="Picture 3" descr="LOGOTIPO"/>
        <xdr:cNvPicPr preferRelativeResize="1">
          <a:picLocks noChangeAspect="1"/>
        </xdr:cNvPicPr>
      </xdr:nvPicPr>
      <xdr:blipFill>
        <a:blip r:embed="rId1"/>
        <a:stretch>
          <a:fillRect/>
        </a:stretch>
      </xdr:blipFill>
      <xdr:spPr>
        <a:xfrm>
          <a:off x="13154025" y="76200"/>
          <a:ext cx="1781175" cy="561975"/>
        </a:xfrm>
        <a:prstGeom prst="rect">
          <a:avLst/>
        </a:prstGeom>
        <a:noFill/>
        <a:ln w="9525" cmpd="sng">
          <a:noFill/>
        </a:ln>
      </xdr:spPr>
    </xdr:pic>
    <xdr:clientData/>
  </xdr:twoCellAnchor>
  <xdr:twoCellAnchor>
    <xdr:from>
      <xdr:col>1</xdr:col>
      <xdr:colOff>209550</xdr:colOff>
      <xdr:row>1</xdr:row>
      <xdr:rowOff>76200</xdr:rowOff>
    </xdr:from>
    <xdr:to>
      <xdr:col>2</xdr:col>
      <xdr:colOff>333375</xdr:colOff>
      <xdr:row>8</xdr:row>
      <xdr:rowOff>38100</xdr:rowOff>
    </xdr:to>
    <xdr:pic>
      <xdr:nvPicPr>
        <xdr:cNvPr id="2" name="Picture 4" descr="down_m"/>
        <xdr:cNvPicPr preferRelativeResize="1">
          <a:picLocks noChangeAspect="1"/>
        </xdr:cNvPicPr>
      </xdr:nvPicPr>
      <xdr:blipFill>
        <a:blip r:embed="rId2"/>
        <a:srcRect l="81155"/>
        <a:stretch>
          <a:fillRect/>
        </a:stretch>
      </xdr:blipFill>
      <xdr:spPr>
        <a:xfrm>
          <a:off x="285750" y="276225"/>
          <a:ext cx="828675" cy="1133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476250</xdr:colOff>
      <xdr:row>0</xdr:row>
      <xdr:rowOff>152400</xdr:rowOff>
    </xdr:from>
    <xdr:to>
      <xdr:col>23</xdr:col>
      <xdr:colOff>390525</xdr:colOff>
      <xdr:row>3</xdr:row>
      <xdr:rowOff>152400</xdr:rowOff>
    </xdr:to>
    <xdr:pic>
      <xdr:nvPicPr>
        <xdr:cNvPr id="1" name="Picture 3" descr="LOGOTIPO"/>
        <xdr:cNvPicPr preferRelativeResize="1">
          <a:picLocks noChangeAspect="1"/>
        </xdr:cNvPicPr>
      </xdr:nvPicPr>
      <xdr:blipFill>
        <a:blip r:embed="rId1"/>
        <a:stretch>
          <a:fillRect/>
        </a:stretch>
      </xdr:blipFill>
      <xdr:spPr>
        <a:xfrm>
          <a:off x="14001750" y="152400"/>
          <a:ext cx="1695450" cy="561975"/>
        </a:xfrm>
        <a:prstGeom prst="rect">
          <a:avLst/>
        </a:prstGeom>
        <a:noFill/>
        <a:ln w="9525" cmpd="sng">
          <a:noFill/>
        </a:ln>
      </xdr:spPr>
    </xdr:pic>
    <xdr:clientData/>
  </xdr:twoCellAnchor>
  <xdr:twoCellAnchor>
    <xdr:from>
      <xdr:col>1</xdr:col>
      <xdr:colOff>200025</xdr:colOff>
      <xdr:row>1</xdr:row>
      <xdr:rowOff>19050</xdr:rowOff>
    </xdr:from>
    <xdr:to>
      <xdr:col>2</xdr:col>
      <xdr:colOff>323850</xdr:colOff>
      <xdr:row>7</xdr:row>
      <xdr:rowOff>142875</xdr:rowOff>
    </xdr:to>
    <xdr:pic>
      <xdr:nvPicPr>
        <xdr:cNvPr id="2" name="Picture 4" descr="down_m"/>
        <xdr:cNvPicPr preferRelativeResize="1">
          <a:picLocks noChangeAspect="1"/>
        </xdr:cNvPicPr>
      </xdr:nvPicPr>
      <xdr:blipFill>
        <a:blip r:embed="rId2"/>
        <a:srcRect l="81155"/>
        <a:stretch>
          <a:fillRect/>
        </a:stretch>
      </xdr:blipFill>
      <xdr:spPr>
        <a:xfrm>
          <a:off x="276225" y="219075"/>
          <a:ext cx="82867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161925</xdr:colOff>
      <xdr:row>0</xdr:row>
      <xdr:rowOff>66675</xdr:rowOff>
    </xdr:from>
    <xdr:to>
      <xdr:col>24</xdr:col>
      <xdr:colOff>352425</xdr:colOff>
      <xdr:row>3</xdr:row>
      <xdr:rowOff>104775</xdr:rowOff>
    </xdr:to>
    <xdr:pic>
      <xdr:nvPicPr>
        <xdr:cNvPr id="1" name="Picture 1" descr="LOGOTIPO"/>
        <xdr:cNvPicPr preferRelativeResize="1">
          <a:picLocks noChangeAspect="1"/>
        </xdr:cNvPicPr>
      </xdr:nvPicPr>
      <xdr:blipFill>
        <a:blip r:embed="rId1"/>
        <a:stretch>
          <a:fillRect/>
        </a:stretch>
      </xdr:blipFill>
      <xdr:spPr>
        <a:xfrm>
          <a:off x="15440025" y="66675"/>
          <a:ext cx="1714500" cy="600075"/>
        </a:xfrm>
        <a:prstGeom prst="rect">
          <a:avLst/>
        </a:prstGeom>
        <a:noFill/>
        <a:ln w="9525" cmpd="sng">
          <a:noFill/>
        </a:ln>
      </xdr:spPr>
    </xdr:pic>
    <xdr:clientData/>
  </xdr:twoCellAnchor>
  <xdr:twoCellAnchor>
    <xdr:from>
      <xdr:col>1</xdr:col>
      <xdr:colOff>257175</xdr:colOff>
      <xdr:row>0</xdr:row>
      <xdr:rowOff>123825</xdr:rowOff>
    </xdr:from>
    <xdr:to>
      <xdr:col>2</xdr:col>
      <xdr:colOff>466725</xdr:colOff>
      <xdr:row>8</xdr:row>
      <xdr:rowOff>28575</xdr:rowOff>
    </xdr:to>
    <xdr:pic>
      <xdr:nvPicPr>
        <xdr:cNvPr id="2" name="Picture 2" descr="down_m"/>
        <xdr:cNvPicPr preferRelativeResize="1">
          <a:picLocks noChangeAspect="1"/>
        </xdr:cNvPicPr>
      </xdr:nvPicPr>
      <xdr:blipFill>
        <a:blip r:embed="rId2"/>
        <a:srcRect l="81155"/>
        <a:stretch>
          <a:fillRect/>
        </a:stretch>
      </xdr:blipFill>
      <xdr:spPr>
        <a:xfrm>
          <a:off x="381000" y="123825"/>
          <a:ext cx="800100" cy="1276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228600</xdr:colOff>
      <xdr:row>0</xdr:row>
      <xdr:rowOff>66675</xdr:rowOff>
    </xdr:from>
    <xdr:to>
      <xdr:col>25</xdr:col>
      <xdr:colOff>304800</xdr:colOff>
      <xdr:row>3</xdr:row>
      <xdr:rowOff>95250</xdr:rowOff>
    </xdr:to>
    <xdr:pic>
      <xdr:nvPicPr>
        <xdr:cNvPr id="1" name="Picture 45" descr="LOGOTIPO"/>
        <xdr:cNvPicPr preferRelativeResize="1">
          <a:picLocks noChangeAspect="1"/>
        </xdr:cNvPicPr>
      </xdr:nvPicPr>
      <xdr:blipFill>
        <a:blip r:embed="rId1"/>
        <a:stretch>
          <a:fillRect/>
        </a:stretch>
      </xdr:blipFill>
      <xdr:spPr>
        <a:xfrm>
          <a:off x="16335375" y="66675"/>
          <a:ext cx="1447800" cy="457200"/>
        </a:xfrm>
        <a:prstGeom prst="rect">
          <a:avLst/>
        </a:prstGeom>
        <a:noFill/>
        <a:ln w="9525" cmpd="sng">
          <a:noFill/>
        </a:ln>
      </xdr:spPr>
    </xdr:pic>
    <xdr:clientData/>
  </xdr:twoCellAnchor>
  <xdr:twoCellAnchor>
    <xdr:from>
      <xdr:col>1</xdr:col>
      <xdr:colOff>152400</xdr:colOff>
      <xdr:row>0</xdr:row>
      <xdr:rowOff>114300</xdr:rowOff>
    </xdr:from>
    <xdr:to>
      <xdr:col>2</xdr:col>
      <xdr:colOff>247650</xdr:colOff>
      <xdr:row>7</xdr:row>
      <xdr:rowOff>133350</xdr:rowOff>
    </xdr:to>
    <xdr:pic>
      <xdr:nvPicPr>
        <xdr:cNvPr id="2" name="Picture 46" descr="down_m"/>
        <xdr:cNvPicPr preferRelativeResize="1">
          <a:picLocks noChangeAspect="1"/>
        </xdr:cNvPicPr>
      </xdr:nvPicPr>
      <xdr:blipFill>
        <a:blip r:embed="rId2"/>
        <a:srcRect l="81155"/>
        <a:stretch>
          <a:fillRect/>
        </a:stretch>
      </xdr:blipFill>
      <xdr:spPr>
        <a:xfrm>
          <a:off x="228600" y="114300"/>
          <a:ext cx="742950" cy="1019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238125</xdr:colOff>
      <xdr:row>0</xdr:row>
      <xdr:rowOff>47625</xdr:rowOff>
    </xdr:from>
    <xdr:to>
      <xdr:col>24</xdr:col>
      <xdr:colOff>219075</xdr:colOff>
      <xdr:row>3</xdr:row>
      <xdr:rowOff>133350</xdr:rowOff>
    </xdr:to>
    <xdr:pic>
      <xdr:nvPicPr>
        <xdr:cNvPr id="1" name="Picture 60" descr="LOGOTIPO"/>
        <xdr:cNvPicPr preferRelativeResize="1">
          <a:picLocks noChangeAspect="1"/>
        </xdr:cNvPicPr>
      </xdr:nvPicPr>
      <xdr:blipFill>
        <a:blip r:embed="rId1"/>
        <a:stretch>
          <a:fillRect/>
        </a:stretch>
      </xdr:blipFill>
      <xdr:spPr>
        <a:xfrm>
          <a:off x="14154150" y="47625"/>
          <a:ext cx="1714500" cy="685800"/>
        </a:xfrm>
        <a:prstGeom prst="rect">
          <a:avLst/>
        </a:prstGeom>
        <a:noFill/>
        <a:ln w="9525" cmpd="sng">
          <a:noFill/>
        </a:ln>
      </xdr:spPr>
    </xdr:pic>
    <xdr:clientData/>
  </xdr:twoCellAnchor>
  <xdr:twoCellAnchor>
    <xdr:from>
      <xdr:col>1</xdr:col>
      <xdr:colOff>190500</xdr:colOff>
      <xdr:row>0</xdr:row>
      <xdr:rowOff>104775</xdr:rowOff>
    </xdr:from>
    <xdr:to>
      <xdr:col>2</xdr:col>
      <xdr:colOff>285750</xdr:colOff>
      <xdr:row>7</xdr:row>
      <xdr:rowOff>104775</xdr:rowOff>
    </xdr:to>
    <xdr:pic>
      <xdr:nvPicPr>
        <xdr:cNvPr id="2" name="Picture 61" descr="down_m"/>
        <xdr:cNvPicPr preferRelativeResize="1">
          <a:picLocks noChangeAspect="1"/>
        </xdr:cNvPicPr>
      </xdr:nvPicPr>
      <xdr:blipFill>
        <a:blip r:embed="rId2"/>
        <a:srcRect l="81155"/>
        <a:stretch>
          <a:fillRect/>
        </a:stretch>
      </xdr:blipFill>
      <xdr:spPr>
        <a:xfrm>
          <a:off x="266700" y="104775"/>
          <a:ext cx="800100" cy="1247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0</xdr:row>
      <xdr:rowOff>114300</xdr:rowOff>
    </xdr:from>
    <xdr:to>
      <xdr:col>24</xdr:col>
      <xdr:colOff>219075</xdr:colOff>
      <xdr:row>3</xdr:row>
      <xdr:rowOff>114300</xdr:rowOff>
    </xdr:to>
    <xdr:pic>
      <xdr:nvPicPr>
        <xdr:cNvPr id="1" name="Picture 1" descr="LOGOTIPO"/>
        <xdr:cNvPicPr preferRelativeResize="1">
          <a:picLocks noChangeAspect="1"/>
        </xdr:cNvPicPr>
      </xdr:nvPicPr>
      <xdr:blipFill>
        <a:blip r:embed="rId1"/>
        <a:stretch>
          <a:fillRect/>
        </a:stretch>
      </xdr:blipFill>
      <xdr:spPr>
        <a:xfrm>
          <a:off x="14516100" y="114300"/>
          <a:ext cx="1571625" cy="561975"/>
        </a:xfrm>
        <a:prstGeom prst="rect">
          <a:avLst/>
        </a:prstGeom>
        <a:noFill/>
        <a:ln w="9525" cmpd="sng">
          <a:noFill/>
        </a:ln>
      </xdr:spPr>
    </xdr:pic>
    <xdr:clientData/>
  </xdr:twoCellAnchor>
  <xdr:twoCellAnchor>
    <xdr:from>
      <xdr:col>1</xdr:col>
      <xdr:colOff>161925</xdr:colOff>
      <xdr:row>0</xdr:row>
      <xdr:rowOff>152400</xdr:rowOff>
    </xdr:from>
    <xdr:to>
      <xdr:col>2</xdr:col>
      <xdr:colOff>257175</xdr:colOff>
      <xdr:row>7</xdr:row>
      <xdr:rowOff>76200</xdr:rowOff>
    </xdr:to>
    <xdr:pic>
      <xdr:nvPicPr>
        <xdr:cNvPr id="2" name="Picture 2" descr="down_m"/>
        <xdr:cNvPicPr preferRelativeResize="1">
          <a:picLocks noChangeAspect="1"/>
        </xdr:cNvPicPr>
      </xdr:nvPicPr>
      <xdr:blipFill>
        <a:blip r:embed="rId2"/>
        <a:srcRect l="81155"/>
        <a:stretch>
          <a:fillRect/>
        </a:stretch>
      </xdr:blipFill>
      <xdr:spPr>
        <a:xfrm>
          <a:off x="238125" y="152400"/>
          <a:ext cx="800100" cy="1133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228600</xdr:colOff>
      <xdr:row>0</xdr:row>
      <xdr:rowOff>76200</xdr:rowOff>
    </xdr:from>
    <xdr:to>
      <xdr:col>24</xdr:col>
      <xdr:colOff>238125</xdr:colOff>
      <xdr:row>3</xdr:row>
      <xdr:rowOff>76200</xdr:rowOff>
    </xdr:to>
    <xdr:pic>
      <xdr:nvPicPr>
        <xdr:cNvPr id="1" name="Picture 30" descr="LOGOTIPO"/>
        <xdr:cNvPicPr preferRelativeResize="1">
          <a:picLocks noChangeAspect="1"/>
        </xdr:cNvPicPr>
      </xdr:nvPicPr>
      <xdr:blipFill>
        <a:blip r:embed="rId1"/>
        <a:stretch>
          <a:fillRect/>
        </a:stretch>
      </xdr:blipFill>
      <xdr:spPr>
        <a:xfrm>
          <a:off x="13925550" y="76200"/>
          <a:ext cx="1657350" cy="561975"/>
        </a:xfrm>
        <a:prstGeom prst="rect">
          <a:avLst/>
        </a:prstGeom>
        <a:noFill/>
        <a:ln w="9525" cmpd="sng">
          <a:noFill/>
        </a:ln>
      </xdr:spPr>
    </xdr:pic>
    <xdr:clientData/>
  </xdr:twoCellAnchor>
  <xdr:twoCellAnchor>
    <xdr:from>
      <xdr:col>1</xdr:col>
      <xdr:colOff>200025</xdr:colOff>
      <xdr:row>0</xdr:row>
      <xdr:rowOff>171450</xdr:rowOff>
    </xdr:from>
    <xdr:to>
      <xdr:col>2</xdr:col>
      <xdr:colOff>295275</xdr:colOff>
      <xdr:row>7</xdr:row>
      <xdr:rowOff>95250</xdr:rowOff>
    </xdr:to>
    <xdr:pic>
      <xdr:nvPicPr>
        <xdr:cNvPr id="2" name="Picture 31" descr="down_m"/>
        <xdr:cNvPicPr preferRelativeResize="1">
          <a:picLocks noChangeAspect="1"/>
        </xdr:cNvPicPr>
      </xdr:nvPicPr>
      <xdr:blipFill>
        <a:blip r:embed="rId2"/>
        <a:srcRect l="81155"/>
        <a:stretch>
          <a:fillRect/>
        </a:stretch>
      </xdr:blipFill>
      <xdr:spPr>
        <a:xfrm>
          <a:off x="276225" y="171450"/>
          <a:ext cx="781050" cy="1133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714375</xdr:colOff>
      <xdr:row>0</xdr:row>
      <xdr:rowOff>142875</xdr:rowOff>
    </xdr:from>
    <xdr:to>
      <xdr:col>23</xdr:col>
      <xdr:colOff>495300</xdr:colOff>
      <xdr:row>3</xdr:row>
      <xdr:rowOff>142875</xdr:rowOff>
    </xdr:to>
    <xdr:pic>
      <xdr:nvPicPr>
        <xdr:cNvPr id="1" name="Picture 4" descr="LOGOTIPO"/>
        <xdr:cNvPicPr preferRelativeResize="1">
          <a:picLocks noChangeAspect="1"/>
        </xdr:cNvPicPr>
      </xdr:nvPicPr>
      <xdr:blipFill>
        <a:blip r:embed="rId1"/>
        <a:stretch>
          <a:fillRect/>
        </a:stretch>
      </xdr:blipFill>
      <xdr:spPr>
        <a:xfrm>
          <a:off x="14135100" y="142875"/>
          <a:ext cx="1714500" cy="561975"/>
        </a:xfrm>
        <a:prstGeom prst="rect">
          <a:avLst/>
        </a:prstGeom>
        <a:noFill/>
        <a:ln w="9525" cmpd="sng">
          <a:noFill/>
        </a:ln>
      </xdr:spPr>
    </xdr:pic>
    <xdr:clientData/>
  </xdr:twoCellAnchor>
  <xdr:twoCellAnchor>
    <xdr:from>
      <xdr:col>1</xdr:col>
      <xdr:colOff>104775</xdr:colOff>
      <xdr:row>0</xdr:row>
      <xdr:rowOff>47625</xdr:rowOff>
    </xdr:from>
    <xdr:to>
      <xdr:col>1</xdr:col>
      <xdr:colOff>552450</xdr:colOff>
      <xdr:row>2</xdr:row>
      <xdr:rowOff>152400</xdr:rowOff>
    </xdr:to>
    <xdr:pic>
      <xdr:nvPicPr>
        <xdr:cNvPr id="2" name="Picture 5" descr="down_m"/>
        <xdr:cNvPicPr preferRelativeResize="1">
          <a:picLocks noChangeAspect="1"/>
        </xdr:cNvPicPr>
      </xdr:nvPicPr>
      <xdr:blipFill>
        <a:blip r:embed="rId2"/>
        <a:srcRect l="81155" t="10070" b="11660"/>
        <a:stretch>
          <a:fillRect/>
        </a:stretch>
      </xdr:blipFill>
      <xdr:spPr>
        <a:xfrm>
          <a:off x="180975" y="47625"/>
          <a:ext cx="447675" cy="5048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47</xdr:row>
      <xdr:rowOff>0</xdr:rowOff>
    </xdr:from>
    <xdr:to>
      <xdr:col>7</xdr:col>
      <xdr:colOff>257175</xdr:colOff>
      <xdr:row>47</xdr:row>
      <xdr:rowOff>0</xdr:rowOff>
    </xdr:to>
    <xdr:sp>
      <xdr:nvSpPr>
        <xdr:cNvPr id="1" name="Text Box 7"/>
        <xdr:cNvSpPr txBox="1">
          <a:spLocks noChangeArrowheads="1"/>
        </xdr:cNvSpPr>
      </xdr:nvSpPr>
      <xdr:spPr>
        <a:xfrm>
          <a:off x="219075" y="9372600"/>
          <a:ext cx="42195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ESTADO: QUERETARO
</a:t>
          </a:r>
          <a:r>
            <a:rPr lang="en-US" cap="none" sz="800" b="1" i="0" u="none" baseline="0">
              <a:solidFill>
                <a:srgbClr val="000000"/>
              </a:solidFill>
              <a:latin typeface="Arial"/>
              <a:ea typeface="Arial"/>
              <a:cs typeface="Arial"/>
            </a:rPr>
            <a:t>FONDO DE APORTACIONES PARA LA INFRAESTRUCTURA SOCIAL
</a:t>
          </a:r>
          <a:r>
            <a:rPr lang="en-US" cap="none" sz="800" b="1" i="0" u="none" baseline="0">
              <a:solidFill>
                <a:srgbClr val="000000"/>
              </a:solidFill>
              <a:latin typeface="Arial"/>
              <a:ea typeface="Arial"/>
              <a:cs typeface="Arial"/>
            </a:rPr>
            <a:t>MODALIDAD: INFRAESTRUCTURA SOCIAL MUNICIPAL
</a:t>
          </a:r>
          <a:r>
            <a:rPr lang="en-US" cap="none" sz="800" b="1" i="0" u="none" baseline="0">
              <a:solidFill>
                <a:srgbClr val="000000"/>
              </a:solidFill>
              <a:latin typeface="Arial"/>
              <a:ea typeface="Arial"/>
              <a:cs typeface="Arial"/>
            </a:rPr>
            <a:t>MUNICIPIO: PINAL DE AMOLES 
</a:t>
          </a:r>
          <a:r>
            <a:rPr lang="en-US" cap="none" sz="800" b="1" i="0" u="none" baseline="0">
              <a:solidFill>
                <a:srgbClr val="000000"/>
              </a:solidFill>
              <a:latin typeface="Arial"/>
              <a:ea typeface="Arial"/>
              <a:cs typeface="Arial"/>
            </a:rPr>
            <a:t>ZONA PRIORITARIA:
</a:t>
          </a:r>
          <a:r>
            <a:rPr lang="en-US" cap="none" sz="800" b="1" i="0" u="none" baseline="0">
              <a:solidFill>
                <a:srgbClr val="000000"/>
              </a:solidFill>
              <a:latin typeface="Arial"/>
              <a:ea typeface="Arial"/>
              <a:cs typeface="Arial"/>
            </a:rPr>
            <a:t>DEPENDENCIA NORMATIVA:</a:t>
          </a:r>
        </a:p>
      </xdr:txBody>
    </xdr:sp>
    <xdr:clientData/>
  </xdr:twoCellAnchor>
  <xdr:twoCellAnchor>
    <xdr:from>
      <xdr:col>10</xdr:col>
      <xdr:colOff>533400</xdr:colOff>
      <xdr:row>47</xdr:row>
      <xdr:rowOff>0</xdr:rowOff>
    </xdr:from>
    <xdr:to>
      <xdr:col>20</xdr:col>
      <xdr:colOff>123825</xdr:colOff>
      <xdr:row>47</xdr:row>
      <xdr:rowOff>0</xdr:rowOff>
    </xdr:to>
    <xdr:sp>
      <xdr:nvSpPr>
        <xdr:cNvPr id="2" name="Text Box 8"/>
        <xdr:cNvSpPr txBox="1">
          <a:spLocks noChangeArrowheads="1"/>
        </xdr:cNvSpPr>
      </xdr:nvSpPr>
      <xdr:spPr>
        <a:xfrm>
          <a:off x="6181725" y="9372600"/>
          <a:ext cx="792480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INSTANCIA EJECUTORA: MUNICIPIO DE PINAL DE AMOLES </a:t>
          </a:r>
        </a:p>
      </xdr:txBody>
    </xdr:sp>
    <xdr:clientData/>
  </xdr:twoCellAnchor>
  <xdr:twoCellAnchor>
    <xdr:from>
      <xdr:col>21</xdr:col>
      <xdr:colOff>609600</xdr:colOff>
      <xdr:row>47</xdr:row>
      <xdr:rowOff>0</xdr:rowOff>
    </xdr:from>
    <xdr:to>
      <xdr:col>25</xdr:col>
      <xdr:colOff>0</xdr:colOff>
      <xdr:row>47</xdr:row>
      <xdr:rowOff>0</xdr:rowOff>
    </xdr:to>
    <xdr:sp>
      <xdr:nvSpPr>
        <xdr:cNvPr id="3" name="Text Box 9"/>
        <xdr:cNvSpPr txBox="1">
          <a:spLocks noChangeArrowheads="1"/>
        </xdr:cNvSpPr>
      </xdr:nvSpPr>
      <xdr:spPr>
        <a:xfrm>
          <a:off x="15325725" y="9372600"/>
          <a:ext cx="1571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HOJA: 1  DE: 8</a:t>
          </a:r>
        </a:p>
      </xdr:txBody>
    </xdr:sp>
    <xdr:clientData/>
  </xdr:twoCellAnchor>
  <xdr:twoCellAnchor>
    <xdr:from>
      <xdr:col>21</xdr:col>
      <xdr:colOff>295275</xdr:colOff>
      <xdr:row>0</xdr:row>
      <xdr:rowOff>114300</xdr:rowOff>
    </xdr:from>
    <xdr:to>
      <xdr:col>24</xdr:col>
      <xdr:colOff>304800</xdr:colOff>
      <xdr:row>3</xdr:row>
      <xdr:rowOff>114300</xdr:rowOff>
    </xdr:to>
    <xdr:pic>
      <xdr:nvPicPr>
        <xdr:cNvPr id="4" name="Picture 1388" descr="LOGOTIPO"/>
        <xdr:cNvPicPr preferRelativeResize="1">
          <a:picLocks noChangeAspect="1"/>
        </xdr:cNvPicPr>
      </xdr:nvPicPr>
      <xdr:blipFill>
        <a:blip r:embed="rId1"/>
        <a:stretch>
          <a:fillRect/>
        </a:stretch>
      </xdr:blipFill>
      <xdr:spPr>
        <a:xfrm>
          <a:off x="15011400" y="114300"/>
          <a:ext cx="1781175" cy="561975"/>
        </a:xfrm>
        <a:prstGeom prst="rect">
          <a:avLst/>
        </a:prstGeom>
        <a:noFill/>
        <a:ln w="9525" cmpd="sng">
          <a:noFill/>
        </a:ln>
      </xdr:spPr>
    </xdr:pic>
    <xdr:clientData/>
  </xdr:twoCellAnchor>
  <xdr:twoCellAnchor>
    <xdr:from>
      <xdr:col>1</xdr:col>
      <xdr:colOff>152400</xdr:colOff>
      <xdr:row>0</xdr:row>
      <xdr:rowOff>171450</xdr:rowOff>
    </xdr:from>
    <xdr:to>
      <xdr:col>2</xdr:col>
      <xdr:colOff>276225</xdr:colOff>
      <xdr:row>7</xdr:row>
      <xdr:rowOff>95250</xdr:rowOff>
    </xdr:to>
    <xdr:pic>
      <xdr:nvPicPr>
        <xdr:cNvPr id="5" name="Picture 1389" descr="down_m"/>
        <xdr:cNvPicPr preferRelativeResize="1">
          <a:picLocks noChangeAspect="1"/>
        </xdr:cNvPicPr>
      </xdr:nvPicPr>
      <xdr:blipFill>
        <a:blip r:embed="rId2"/>
        <a:srcRect l="81155"/>
        <a:stretch>
          <a:fillRect/>
        </a:stretch>
      </xdr:blipFill>
      <xdr:spPr>
        <a:xfrm>
          <a:off x="228600" y="171450"/>
          <a:ext cx="828675" cy="1133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35</xdr:row>
      <xdr:rowOff>0</xdr:rowOff>
    </xdr:from>
    <xdr:to>
      <xdr:col>7</xdr:col>
      <xdr:colOff>257175</xdr:colOff>
      <xdr:row>35</xdr:row>
      <xdr:rowOff>0</xdr:rowOff>
    </xdr:to>
    <xdr:sp>
      <xdr:nvSpPr>
        <xdr:cNvPr id="1" name="Text Box 1"/>
        <xdr:cNvSpPr txBox="1">
          <a:spLocks noChangeArrowheads="1"/>
        </xdr:cNvSpPr>
      </xdr:nvSpPr>
      <xdr:spPr>
        <a:xfrm>
          <a:off x="219075" y="8020050"/>
          <a:ext cx="42195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ESTADO: QUERETARO
</a:t>
          </a:r>
          <a:r>
            <a:rPr lang="en-US" cap="none" sz="800" b="1" i="0" u="none" baseline="0">
              <a:solidFill>
                <a:srgbClr val="000000"/>
              </a:solidFill>
              <a:latin typeface="Arial"/>
              <a:ea typeface="Arial"/>
              <a:cs typeface="Arial"/>
            </a:rPr>
            <a:t>FONDO DE APORTACIONES PARA LA INFRAESTRUCTURA SOCIAL
</a:t>
          </a:r>
          <a:r>
            <a:rPr lang="en-US" cap="none" sz="800" b="1" i="0" u="none" baseline="0">
              <a:solidFill>
                <a:srgbClr val="000000"/>
              </a:solidFill>
              <a:latin typeface="Arial"/>
              <a:ea typeface="Arial"/>
              <a:cs typeface="Arial"/>
            </a:rPr>
            <a:t>MODALIDAD: INFRAESTRUCTURA SOCIAL MUNICIPAL
</a:t>
          </a:r>
          <a:r>
            <a:rPr lang="en-US" cap="none" sz="800" b="1" i="0" u="none" baseline="0">
              <a:solidFill>
                <a:srgbClr val="000000"/>
              </a:solidFill>
              <a:latin typeface="Arial"/>
              <a:ea typeface="Arial"/>
              <a:cs typeface="Arial"/>
            </a:rPr>
            <a:t>MUNICIPIO: PINAL DE AMOLES 
</a:t>
          </a:r>
          <a:r>
            <a:rPr lang="en-US" cap="none" sz="800" b="1" i="0" u="none" baseline="0">
              <a:solidFill>
                <a:srgbClr val="000000"/>
              </a:solidFill>
              <a:latin typeface="Arial"/>
              <a:ea typeface="Arial"/>
              <a:cs typeface="Arial"/>
            </a:rPr>
            <a:t>ZONA PRIORITARIA:
</a:t>
          </a:r>
          <a:r>
            <a:rPr lang="en-US" cap="none" sz="800" b="1" i="0" u="none" baseline="0">
              <a:solidFill>
                <a:srgbClr val="000000"/>
              </a:solidFill>
              <a:latin typeface="Arial"/>
              <a:ea typeface="Arial"/>
              <a:cs typeface="Arial"/>
            </a:rPr>
            <a:t>DEPENDENCIA NORMATIVA:</a:t>
          </a:r>
        </a:p>
      </xdr:txBody>
    </xdr:sp>
    <xdr:clientData/>
  </xdr:twoCellAnchor>
  <xdr:twoCellAnchor>
    <xdr:from>
      <xdr:col>10</xdr:col>
      <xdr:colOff>533400</xdr:colOff>
      <xdr:row>35</xdr:row>
      <xdr:rowOff>0</xdr:rowOff>
    </xdr:from>
    <xdr:to>
      <xdr:col>19</xdr:col>
      <xdr:colOff>123825</xdr:colOff>
      <xdr:row>35</xdr:row>
      <xdr:rowOff>0</xdr:rowOff>
    </xdr:to>
    <xdr:sp>
      <xdr:nvSpPr>
        <xdr:cNvPr id="2" name="Text Box 2"/>
        <xdr:cNvSpPr txBox="1">
          <a:spLocks noChangeArrowheads="1"/>
        </xdr:cNvSpPr>
      </xdr:nvSpPr>
      <xdr:spPr>
        <a:xfrm>
          <a:off x="6181725" y="8020050"/>
          <a:ext cx="65627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INSTANCIA EJECUTORA: MUNICIPIO DE PINAL DE AMOLES </a:t>
          </a:r>
        </a:p>
      </xdr:txBody>
    </xdr:sp>
    <xdr:clientData/>
  </xdr:twoCellAnchor>
  <xdr:twoCellAnchor>
    <xdr:from>
      <xdr:col>20</xdr:col>
      <xdr:colOff>609600</xdr:colOff>
      <xdr:row>35</xdr:row>
      <xdr:rowOff>0</xdr:rowOff>
    </xdr:from>
    <xdr:to>
      <xdr:col>22</xdr:col>
      <xdr:colOff>466725</xdr:colOff>
      <xdr:row>35</xdr:row>
      <xdr:rowOff>0</xdr:rowOff>
    </xdr:to>
    <xdr:sp>
      <xdr:nvSpPr>
        <xdr:cNvPr id="3" name="Text Box 3"/>
        <xdr:cNvSpPr txBox="1">
          <a:spLocks noChangeArrowheads="1"/>
        </xdr:cNvSpPr>
      </xdr:nvSpPr>
      <xdr:spPr>
        <a:xfrm>
          <a:off x="13963650" y="8020050"/>
          <a:ext cx="13049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HOJA: 1  DE: 8</a:t>
          </a:r>
        </a:p>
      </xdr:txBody>
    </xdr:sp>
    <xdr:clientData/>
  </xdr:twoCellAnchor>
  <xdr:twoCellAnchor>
    <xdr:from>
      <xdr:col>20</xdr:col>
      <xdr:colOff>285750</xdr:colOff>
      <xdr:row>0</xdr:row>
      <xdr:rowOff>104775</xdr:rowOff>
    </xdr:from>
    <xdr:to>
      <xdr:col>22</xdr:col>
      <xdr:colOff>552450</xdr:colOff>
      <xdr:row>3</xdr:row>
      <xdr:rowOff>104775</xdr:rowOff>
    </xdr:to>
    <xdr:pic>
      <xdr:nvPicPr>
        <xdr:cNvPr id="4" name="Picture 1342" descr="LOGOTIPO"/>
        <xdr:cNvPicPr preferRelativeResize="1">
          <a:picLocks noChangeAspect="1"/>
        </xdr:cNvPicPr>
      </xdr:nvPicPr>
      <xdr:blipFill>
        <a:blip r:embed="rId1"/>
        <a:stretch>
          <a:fillRect/>
        </a:stretch>
      </xdr:blipFill>
      <xdr:spPr>
        <a:xfrm>
          <a:off x="13639800" y="104775"/>
          <a:ext cx="1714500" cy="561975"/>
        </a:xfrm>
        <a:prstGeom prst="rect">
          <a:avLst/>
        </a:prstGeom>
        <a:noFill/>
        <a:ln w="9525" cmpd="sng">
          <a:noFill/>
        </a:ln>
      </xdr:spPr>
    </xdr:pic>
    <xdr:clientData/>
  </xdr:twoCellAnchor>
  <xdr:twoCellAnchor>
    <xdr:from>
      <xdr:col>1</xdr:col>
      <xdr:colOff>123825</xdr:colOff>
      <xdr:row>0</xdr:row>
      <xdr:rowOff>28575</xdr:rowOff>
    </xdr:from>
    <xdr:to>
      <xdr:col>1</xdr:col>
      <xdr:colOff>571500</xdr:colOff>
      <xdr:row>2</xdr:row>
      <xdr:rowOff>133350</xdr:rowOff>
    </xdr:to>
    <xdr:pic>
      <xdr:nvPicPr>
        <xdr:cNvPr id="5" name="Picture 1343" descr="down_m"/>
        <xdr:cNvPicPr preferRelativeResize="1">
          <a:picLocks noChangeAspect="1"/>
        </xdr:cNvPicPr>
      </xdr:nvPicPr>
      <xdr:blipFill>
        <a:blip r:embed="rId2"/>
        <a:srcRect l="81155" t="10070" b="11660"/>
        <a:stretch>
          <a:fillRect/>
        </a:stretch>
      </xdr:blipFill>
      <xdr:spPr>
        <a:xfrm>
          <a:off x="200025" y="28575"/>
          <a:ext cx="4476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teo\AppData\Local\Microsoft\Windows\Temporary%20Internet%20Files\Low\Content.IE5\I6OH95QR\AUXILIARES%20FISM\LETRINA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ENAJE LA CURVA"/>
      <sheetName val="AHUACATLAN"/>
      <sheetName val="DERRAMADERO DE JUAREZ"/>
      <sheetName val="MESAS DE SAN JOSE"/>
      <sheetName val="JOYAS DEL DERRAMADERO"/>
      <sheetName val="TENAMAXTLE"/>
      <sheetName val="AGUA VERDE"/>
      <sheetName val="DURAZNO GRANDE"/>
      <sheetName val="Hoja2"/>
      <sheetName val="Hoja3"/>
      <sheetName val="ELAB PROYECTOS"/>
    </sheetNames>
    <sheetDataSet>
      <sheetData sheetId="2">
        <row r="30">
          <cell r="G30">
            <v>273677.9</v>
          </cell>
        </row>
      </sheetData>
      <sheetData sheetId="3">
        <row r="29">
          <cell r="G29">
            <v>107953.48999999999</v>
          </cell>
        </row>
      </sheetData>
      <sheetData sheetId="4">
        <row r="29">
          <cell r="G29">
            <v>215052.32</v>
          </cell>
        </row>
      </sheetData>
      <sheetData sheetId="5">
        <row r="29">
          <cell r="G29">
            <v>161326.74</v>
          </cell>
        </row>
      </sheetData>
      <sheetData sheetId="6">
        <row r="29">
          <cell r="G29">
            <v>161326.74</v>
          </cell>
        </row>
      </sheetData>
      <sheetData sheetId="7">
        <row r="29">
          <cell r="G29">
            <v>215102.32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59"/>
  <sheetViews>
    <sheetView view="pageBreakPreview" zoomScale="96" zoomScaleNormal="130" zoomScaleSheetLayoutView="96" zoomScalePageLayoutView="0" workbookViewId="0" topLeftCell="I25">
      <selection activeCell="L49" sqref="L49"/>
    </sheetView>
  </sheetViews>
  <sheetFormatPr defaultColWidth="11.421875" defaultRowHeight="12.75"/>
  <cols>
    <col min="1" max="1" width="1.1484375" style="21" customWidth="1"/>
    <col min="2" max="2" width="10.57421875" style="21" customWidth="1"/>
    <col min="3" max="6" width="10.7109375" style="21" customWidth="1"/>
    <col min="7" max="7" width="8.140625" style="21" customWidth="1"/>
    <col min="8" max="8" width="5.140625" style="21" customWidth="1"/>
    <col min="9" max="9" width="9.140625" style="21" customWidth="1"/>
    <col min="10" max="10" width="7.8515625" style="21" customWidth="1"/>
    <col min="11" max="11" width="19.57421875" style="21" customWidth="1"/>
    <col min="12" max="12" width="13.421875" style="21" customWidth="1"/>
    <col min="13" max="13" width="7.140625" style="21" customWidth="1"/>
    <col min="14" max="14" width="13.8515625" style="21" customWidth="1"/>
    <col min="15" max="15" width="13.57421875" style="21" customWidth="1"/>
    <col min="16" max="17" width="12.8515625" style="21" customWidth="1"/>
    <col min="18" max="18" width="8.57421875" style="21" customWidth="1"/>
    <col min="19" max="19" width="7.8515625" style="21" customWidth="1"/>
    <col min="20" max="20" width="11.421875" style="21" customWidth="1"/>
    <col min="21" max="21" width="9.8515625" style="21" customWidth="1"/>
    <col min="22" max="22" width="10.57421875" style="21" customWidth="1"/>
    <col min="23" max="23" width="8.28125" style="21" customWidth="1"/>
    <col min="24" max="25" width="6.140625" style="21" customWidth="1"/>
    <col min="26" max="26" width="11.8515625" style="21" customWidth="1"/>
    <col min="27" max="27" width="14.421875" style="21" bestFit="1" customWidth="1"/>
    <col min="28" max="28" width="13.8515625" style="21" customWidth="1"/>
    <col min="29" max="29" width="14.421875" style="21" bestFit="1" customWidth="1"/>
    <col min="30" max="31" width="11.421875" style="21" customWidth="1"/>
    <col min="32" max="32" width="14.421875" style="21" bestFit="1" customWidth="1"/>
    <col min="33" max="16384" width="11.421875" style="21" customWidth="1"/>
  </cols>
  <sheetData>
    <row r="1" spans="2:25" ht="12.75">
      <c r="B1" s="233"/>
      <c r="C1" s="232"/>
      <c r="D1" s="232"/>
      <c r="E1" s="232"/>
      <c r="F1" s="232"/>
      <c r="G1" s="232"/>
      <c r="H1" s="232"/>
      <c r="I1" s="232"/>
      <c r="J1" s="232"/>
      <c r="K1" s="232"/>
      <c r="L1" s="232"/>
      <c r="M1" s="232"/>
      <c r="N1" s="232"/>
      <c r="O1" s="232"/>
      <c r="P1" s="232"/>
      <c r="Q1" s="232"/>
      <c r="R1" s="232"/>
      <c r="S1" s="232"/>
      <c r="T1" s="232"/>
      <c r="U1" s="232"/>
      <c r="V1" s="232"/>
      <c r="W1" s="232"/>
      <c r="X1" s="232"/>
      <c r="Y1" s="234"/>
    </row>
    <row r="2" spans="2:25" ht="12.75">
      <c r="B2" s="235"/>
      <c r="C2" s="53"/>
      <c r="D2" s="53"/>
      <c r="E2" s="53"/>
      <c r="F2" s="53"/>
      <c r="G2" s="53"/>
      <c r="H2" s="53"/>
      <c r="I2" s="53"/>
      <c r="J2" s="53"/>
      <c r="K2" s="53"/>
      <c r="L2" s="53"/>
      <c r="M2" s="53"/>
      <c r="N2" s="53"/>
      <c r="O2" s="53"/>
      <c r="P2" s="53"/>
      <c r="Q2" s="53"/>
      <c r="R2" s="53"/>
      <c r="S2" s="53"/>
      <c r="T2" s="53"/>
      <c r="U2" s="53"/>
      <c r="V2" s="53"/>
      <c r="W2" s="53"/>
      <c r="X2" s="53"/>
      <c r="Y2" s="104"/>
    </row>
    <row r="3" spans="2:25" ht="15.75">
      <c r="B3" s="678" t="s">
        <v>37</v>
      </c>
      <c r="C3" s="679"/>
      <c r="D3" s="679"/>
      <c r="E3" s="679"/>
      <c r="F3" s="679"/>
      <c r="G3" s="679"/>
      <c r="H3" s="679"/>
      <c r="I3" s="679"/>
      <c r="J3" s="679"/>
      <c r="K3" s="679"/>
      <c r="L3" s="679"/>
      <c r="M3" s="679"/>
      <c r="N3" s="679"/>
      <c r="O3" s="679"/>
      <c r="P3" s="679"/>
      <c r="Q3" s="679"/>
      <c r="R3" s="679"/>
      <c r="S3" s="679"/>
      <c r="T3" s="679"/>
      <c r="U3" s="679"/>
      <c r="V3" s="679"/>
      <c r="W3" s="679"/>
      <c r="X3" s="679"/>
      <c r="Y3" s="680"/>
    </row>
    <row r="4" spans="2:25" ht="15.75">
      <c r="B4" s="678" t="s">
        <v>38</v>
      </c>
      <c r="C4" s="679"/>
      <c r="D4" s="679"/>
      <c r="E4" s="679"/>
      <c r="F4" s="679"/>
      <c r="G4" s="679"/>
      <c r="H4" s="679"/>
      <c r="I4" s="679"/>
      <c r="J4" s="679"/>
      <c r="K4" s="679"/>
      <c r="L4" s="679"/>
      <c r="M4" s="679"/>
      <c r="N4" s="679"/>
      <c r="O4" s="679"/>
      <c r="P4" s="679"/>
      <c r="Q4" s="679"/>
      <c r="R4" s="679"/>
      <c r="S4" s="679"/>
      <c r="T4" s="679"/>
      <c r="U4" s="679"/>
      <c r="V4" s="679"/>
      <c r="W4" s="679"/>
      <c r="X4" s="679"/>
      <c r="Y4" s="680"/>
    </row>
    <row r="5" spans="2:25" ht="12.75">
      <c r="B5" s="681" t="s">
        <v>39</v>
      </c>
      <c r="C5" s="682"/>
      <c r="D5" s="682"/>
      <c r="E5" s="682"/>
      <c r="F5" s="682"/>
      <c r="G5" s="682"/>
      <c r="H5" s="682"/>
      <c r="I5" s="682"/>
      <c r="J5" s="682"/>
      <c r="K5" s="682"/>
      <c r="L5" s="682"/>
      <c r="M5" s="682"/>
      <c r="N5" s="682"/>
      <c r="O5" s="682"/>
      <c r="P5" s="682"/>
      <c r="Q5" s="682"/>
      <c r="R5" s="682"/>
      <c r="S5" s="682"/>
      <c r="T5" s="682"/>
      <c r="U5" s="682"/>
      <c r="V5" s="682"/>
      <c r="W5" s="682"/>
      <c r="X5" s="682"/>
      <c r="Y5" s="683"/>
    </row>
    <row r="6" spans="2:25" ht="12.75">
      <c r="B6" s="103"/>
      <c r="D6" s="102" t="s">
        <v>34</v>
      </c>
      <c r="E6" s="102" t="s">
        <v>35</v>
      </c>
      <c r="F6" s="102"/>
      <c r="G6" s="53"/>
      <c r="H6" s="53"/>
      <c r="I6" s="53"/>
      <c r="J6" s="53"/>
      <c r="K6" s="53"/>
      <c r="L6" s="53"/>
      <c r="M6" s="53"/>
      <c r="N6" s="53"/>
      <c r="O6" s="53"/>
      <c r="P6" s="685" t="s">
        <v>76</v>
      </c>
      <c r="Q6" s="685"/>
      <c r="R6" s="685"/>
      <c r="S6" s="102" t="s">
        <v>177</v>
      </c>
      <c r="T6" s="53"/>
      <c r="U6" s="53"/>
      <c r="V6" s="53"/>
      <c r="W6" s="53"/>
      <c r="X6" s="53"/>
      <c r="Y6" s="104"/>
    </row>
    <row r="7" spans="2:25" ht="12.75">
      <c r="B7" s="103"/>
      <c r="D7" s="102" t="s">
        <v>169</v>
      </c>
      <c r="E7" s="102"/>
      <c r="F7" s="102"/>
      <c r="G7" s="187"/>
      <c r="H7" s="187"/>
      <c r="I7" s="187"/>
      <c r="J7" s="187"/>
      <c r="K7" s="684" t="s">
        <v>196</v>
      </c>
      <c r="L7" s="684"/>
      <c r="M7" s="684"/>
      <c r="N7" s="684"/>
      <c r="O7" s="684"/>
      <c r="P7" s="187"/>
      <c r="Q7" s="187"/>
      <c r="R7" s="187"/>
      <c r="S7" s="187"/>
      <c r="T7" s="53"/>
      <c r="U7" s="53"/>
      <c r="V7" s="53"/>
      <c r="W7" s="53"/>
      <c r="X7" s="53"/>
      <c r="Y7" s="104"/>
    </row>
    <row r="8" spans="2:25" ht="12.75">
      <c r="B8" s="103"/>
      <c r="D8" s="686" t="s">
        <v>590</v>
      </c>
      <c r="E8" s="686"/>
      <c r="F8" s="686"/>
      <c r="G8" s="686"/>
      <c r="H8" s="188"/>
      <c r="I8" s="188"/>
      <c r="J8" s="188"/>
      <c r="K8" s="682" t="s">
        <v>42</v>
      </c>
      <c r="L8" s="682"/>
      <c r="M8" s="682"/>
      <c r="N8" s="682"/>
      <c r="O8" s="682"/>
      <c r="P8" s="219" t="s">
        <v>95</v>
      </c>
      <c r="Q8" s="219"/>
      <c r="R8" s="219"/>
      <c r="S8" s="219"/>
      <c r="T8" s="572">
        <v>41172</v>
      </c>
      <c r="U8" s="219"/>
      <c r="V8" s="219"/>
      <c r="W8" s="53"/>
      <c r="X8" s="53"/>
      <c r="Y8" s="104"/>
    </row>
    <row r="9" spans="2:25" ht="12.75">
      <c r="B9" s="103"/>
      <c r="D9" s="102" t="s">
        <v>30</v>
      </c>
      <c r="E9" s="102" t="s">
        <v>31</v>
      </c>
      <c r="F9" s="102"/>
      <c r="G9" s="53"/>
      <c r="H9" s="53"/>
      <c r="I9" s="53"/>
      <c r="J9" s="53"/>
      <c r="K9" s="53"/>
      <c r="L9" s="53"/>
      <c r="M9" s="53"/>
      <c r="N9" s="53"/>
      <c r="O9" s="53"/>
      <c r="P9" s="221" t="s">
        <v>107</v>
      </c>
      <c r="Q9" s="220" t="s">
        <v>108</v>
      </c>
      <c r="S9" s="53"/>
      <c r="T9" s="191"/>
      <c r="U9" s="53"/>
      <c r="V9" s="53"/>
      <c r="W9" s="53"/>
      <c r="X9" s="53"/>
      <c r="Y9" s="104"/>
    </row>
    <row r="10" spans="2:25" ht="12.75">
      <c r="B10" s="103"/>
      <c r="D10" s="102" t="s">
        <v>32</v>
      </c>
      <c r="E10" s="102"/>
      <c r="F10" s="102"/>
      <c r="G10" s="53"/>
      <c r="H10" s="53"/>
      <c r="I10" s="53"/>
      <c r="J10" s="53"/>
      <c r="K10" s="53"/>
      <c r="L10" s="53"/>
      <c r="M10" s="53"/>
      <c r="N10" s="53"/>
      <c r="O10" s="53"/>
      <c r="P10" s="221" t="s">
        <v>97</v>
      </c>
      <c r="Q10" s="220" t="s">
        <v>111</v>
      </c>
      <c r="S10" s="102"/>
      <c r="T10" s="53"/>
      <c r="U10" s="53"/>
      <c r="V10" s="53"/>
      <c r="W10" s="53"/>
      <c r="X10" s="53"/>
      <c r="Y10" s="104"/>
    </row>
    <row r="11" spans="2:25" ht="12.75">
      <c r="B11" s="103"/>
      <c r="D11" s="102" t="s">
        <v>33</v>
      </c>
      <c r="E11" s="102"/>
      <c r="F11" s="102"/>
      <c r="G11" s="53"/>
      <c r="H11" s="53"/>
      <c r="I11" s="53"/>
      <c r="J11" s="53"/>
      <c r="K11" s="53"/>
      <c r="L11" s="53"/>
      <c r="M11" s="53"/>
      <c r="N11" s="53"/>
      <c r="O11" s="53"/>
      <c r="P11" s="53"/>
      <c r="Q11" s="53"/>
      <c r="R11" s="53"/>
      <c r="S11" s="53"/>
      <c r="T11" s="53"/>
      <c r="U11" s="53"/>
      <c r="V11" s="53"/>
      <c r="W11" s="53"/>
      <c r="X11" s="53"/>
      <c r="Y11" s="104"/>
    </row>
    <row r="12" spans="2:25" ht="12.75">
      <c r="B12" s="687" t="s">
        <v>36</v>
      </c>
      <c r="C12" s="688"/>
      <c r="D12" s="688"/>
      <c r="E12" s="688"/>
      <c r="F12" s="688"/>
      <c r="G12" s="688"/>
      <c r="H12" s="688"/>
      <c r="I12" s="688"/>
      <c r="J12" s="688"/>
      <c r="K12" s="688"/>
      <c r="L12" s="688"/>
      <c r="M12" s="688"/>
      <c r="N12" s="688"/>
      <c r="O12" s="688"/>
      <c r="P12" s="688"/>
      <c r="Q12" s="688"/>
      <c r="R12" s="688"/>
      <c r="S12" s="688"/>
      <c r="T12" s="688"/>
      <c r="U12" s="688"/>
      <c r="V12" s="688"/>
      <c r="W12" s="688"/>
      <c r="X12" s="688"/>
      <c r="Y12" s="689"/>
    </row>
    <row r="13" spans="2:25" ht="13.5" thickBot="1">
      <c r="B13" s="105"/>
      <c r="C13" s="106"/>
      <c r="D13" s="106"/>
      <c r="E13" s="106"/>
      <c r="F13" s="106"/>
      <c r="G13" s="106"/>
      <c r="H13" s="106"/>
      <c r="I13" s="106"/>
      <c r="J13" s="106"/>
      <c r="K13" s="106"/>
      <c r="L13" s="106"/>
      <c r="M13" s="106"/>
      <c r="N13" s="106"/>
      <c r="O13" s="106"/>
      <c r="P13" s="106"/>
      <c r="Q13" s="106"/>
      <c r="R13" s="106"/>
      <c r="S13" s="106"/>
      <c r="T13" s="106"/>
      <c r="U13" s="107" t="s">
        <v>40</v>
      </c>
      <c r="V13" s="108">
        <v>1</v>
      </c>
      <c r="W13" s="108" t="s">
        <v>41</v>
      </c>
      <c r="X13" s="108"/>
      <c r="Y13" s="109">
        <v>12</v>
      </c>
    </row>
    <row r="14" ht="4.5" customHeight="1" thickBot="1"/>
    <row r="15" spans="1:25" ht="18.75" customHeight="1" thickBot="1">
      <c r="A15" s="22"/>
      <c r="B15" s="668" t="s">
        <v>0</v>
      </c>
      <c r="C15" s="670" t="s">
        <v>1</v>
      </c>
      <c r="D15" s="671"/>
      <c r="E15" s="671"/>
      <c r="F15" s="672"/>
      <c r="G15" s="672" t="s">
        <v>2</v>
      </c>
      <c r="H15" s="668" t="s">
        <v>3</v>
      </c>
      <c r="I15" s="671" t="s">
        <v>4</v>
      </c>
      <c r="J15" s="668" t="s">
        <v>76</v>
      </c>
      <c r="K15" s="668" t="s">
        <v>5</v>
      </c>
      <c r="L15" s="668" t="s">
        <v>6</v>
      </c>
      <c r="M15" s="671" t="s">
        <v>22</v>
      </c>
      <c r="N15" s="662" t="s">
        <v>7</v>
      </c>
      <c r="O15" s="663"/>
      <c r="P15" s="663"/>
      <c r="Q15" s="664"/>
      <c r="R15" s="690" t="s">
        <v>8</v>
      </c>
      <c r="S15" s="691"/>
      <c r="T15" s="692"/>
      <c r="U15" s="668" t="s">
        <v>9</v>
      </c>
      <c r="V15" s="671" t="s">
        <v>56</v>
      </c>
      <c r="W15" s="668" t="s">
        <v>10</v>
      </c>
      <c r="X15" s="670" t="s">
        <v>122</v>
      </c>
      <c r="Y15" s="672"/>
    </row>
    <row r="16" spans="2:25" ht="18.75" customHeight="1" thickBot="1">
      <c r="B16" s="669"/>
      <c r="C16" s="673"/>
      <c r="D16" s="674"/>
      <c r="E16" s="674"/>
      <c r="F16" s="675"/>
      <c r="G16" s="675"/>
      <c r="H16" s="669"/>
      <c r="I16" s="674"/>
      <c r="J16" s="669"/>
      <c r="K16" s="669"/>
      <c r="L16" s="669"/>
      <c r="M16" s="674"/>
      <c r="N16" s="496" t="s">
        <v>12</v>
      </c>
      <c r="O16" s="196" t="s">
        <v>42</v>
      </c>
      <c r="P16" s="196" t="s">
        <v>154</v>
      </c>
      <c r="Q16" s="264" t="s">
        <v>155</v>
      </c>
      <c r="R16" s="195" t="s">
        <v>13</v>
      </c>
      <c r="S16" s="196" t="s">
        <v>14</v>
      </c>
      <c r="T16" s="197" t="s">
        <v>235</v>
      </c>
      <c r="U16" s="669"/>
      <c r="V16" s="675"/>
      <c r="W16" s="669"/>
      <c r="X16" s="211" t="s">
        <v>105</v>
      </c>
      <c r="Y16" s="211" t="s">
        <v>96</v>
      </c>
    </row>
    <row r="17" spans="2:33" ht="7.5" customHeight="1" thickBot="1">
      <c r="B17" s="1"/>
      <c r="C17" s="1"/>
      <c r="D17" s="1"/>
      <c r="E17" s="1"/>
      <c r="F17" s="1"/>
      <c r="G17" s="1"/>
      <c r="H17" s="1"/>
      <c r="I17" s="1"/>
      <c r="J17" s="1"/>
      <c r="K17" s="1"/>
      <c r="L17" s="1"/>
      <c r="M17" s="1"/>
      <c r="N17" s="13"/>
      <c r="O17" s="13"/>
      <c r="P17" s="13"/>
      <c r="Q17" s="13"/>
      <c r="R17" s="13"/>
      <c r="S17" s="13"/>
      <c r="T17" s="13"/>
      <c r="U17" s="13"/>
      <c r="V17" s="13"/>
      <c r="W17" s="13"/>
      <c r="X17" s="13"/>
      <c r="Y17" s="13"/>
      <c r="Z17" s="53"/>
      <c r="AA17" s="53"/>
      <c r="AB17" s="53"/>
      <c r="AC17" s="53"/>
      <c r="AD17" s="53"/>
      <c r="AE17" s="53"/>
      <c r="AF17" s="53"/>
      <c r="AG17" s="53"/>
    </row>
    <row r="18" spans="2:33" ht="12.75">
      <c r="B18" s="397"/>
      <c r="C18" s="665" t="s">
        <v>27</v>
      </c>
      <c r="D18" s="666"/>
      <c r="E18" s="666"/>
      <c r="F18" s="667"/>
      <c r="G18" s="397"/>
      <c r="H18" s="397"/>
      <c r="I18" s="398"/>
      <c r="J18" s="398"/>
      <c r="K18" s="399"/>
      <c r="L18" s="400"/>
      <c r="M18" s="419"/>
      <c r="N18" s="400"/>
      <c r="O18" s="400"/>
      <c r="P18" s="401"/>
      <c r="Q18" s="401"/>
      <c r="R18" s="402"/>
      <c r="S18" s="403"/>
      <c r="T18" s="404"/>
      <c r="U18" s="405"/>
      <c r="V18" s="404"/>
      <c r="W18" s="44"/>
      <c r="X18" s="44"/>
      <c r="Y18" s="9"/>
      <c r="Z18" s="377"/>
      <c r="AA18" s="89"/>
      <c r="AB18" s="89"/>
      <c r="AC18" s="53"/>
      <c r="AD18" s="53"/>
      <c r="AE18" s="53"/>
      <c r="AF18" s="53"/>
      <c r="AG18" s="53"/>
    </row>
    <row r="19" spans="2:33" ht="21.75" customHeight="1">
      <c r="B19" s="392" t="s">
        <v>469</v>
      </c>
      <c r="C19" s="676" t="s">
        <v>268</v>
      </c>
      <c r="D19" s="677"/>
      <c r="E19" s="677"/>
      <c r="F19" s="677"/>
      <c r="G19" s="391" t="s">
        <v>49</v>
      </c>
      <c r="H19" s="392" t="s">
        <v>15</v>
      </c>
      <c r="I19" s="392" t="s">
        <v>123</v>
      </c>
      <c r="J19" s="392" t="s">
        <v>77</v>
      </c>
      <c r="K19" s="651" t="s">
        <v>269</v>
      </c>
      <c r="L19" s="448">
        <f aca="true" t="shared" si="0" ref="L19:L36">N19</f>
        <v>1274298.8599999999</v>
      </c>
      <c r="M19" s="406">
        <v>1</v>
      </c>
      <c r="N19" s="448">
        <f aca="true" t="shared" si="1" ref="N19:N36">Q19+P19+O19</f>
        <v>1274298.8599999999</v>
      </c>
      <c r="O19" s="448">
        <v>403548.86</v>
      </c>
      <c r="P19" s="448">
        <v>435375</v>
      </c>
      <c r="Q19" s="448">
        <v>435375</v>
      </c>
      <c r="R19" s="391" t="s">
        <v>26</v>
      </c>
      <c r="S19" s="394">
        <v>1</v>
      </c>
      <c r="T19" s="395">
        <v>1</v>
      </c>
      <c r="U19" s="396">
        <v>739</v>
      </c>
      <c r="V19" s="395" t="s">
        <v>117</v>
      </c>
      <c r="W19" s="383"/>
      <c r="X19" s="383"/>
      <c r="Y19" s="382" t="s">
        <v>106</v>
      </c>
      <c r="Z19" s="377"/>
      <c r="AA19" s="378"/>
      <c r="AB19" s="378"/>
      <c r="AC19" s="378"/>
      <c r="AD19" s="53"/>
      <c r="AE19" s="53"/>
      <c r="AF19" s="53"/>
      <c r="AG19" s="53"/>
    </row>
    <row r="20" spans="2:33" ht="12.75" customHeight="1">
      <c r="B20" s="447" t="s">
        <v>470</v>
      </c>
      <c r="C20" s="676" t="s">
        <v>331</v>
      </c>
      <c r="D20" s="677"/>
      <c r="E20" s="677"/>
      <c r="F20" s="677"/>
      <c r="G20" s="391" t="s">
        <v>49</v>
      </c>
      <c r="H20" s="392" t="s">
        <v>15</v>
      </c>
      <c r="I20" s="447" t="s">
        <v>125</v>
      </c>
      <c r="J20" s="392" t="s">
        <v>77</v>
      </c>
      <c r="K20" s="651" t="s">
        <v>328</v>
      </c>
      <c r="L20" s="448">
        <f>N20</f>
        <v>199878.2536</v>
      </c>
      <c r="M20" s="406">
        <v>1</v>
      </c>
      <c r="N20" s="448">
        <f t="shared" si="1"/>
        <v>199878.2536</v>
      </c>
      <c r="O20" s="448">
        <v>199878.2536</v>
      </c>
      <c r="P20" s="448">
        <v>0</v>
      </c>
      <c r="Q20" s="448">
        <v>0</v>
      </c>
      <c r="R20" s="391" t="s">
        <v>26</v>
      </c>
      <c r="S20" s="394">
        <v>1</v>
      </c>
      <c r="T20" s="395">
        <v>1</v>
      </c>
      <c r="U20" s="396">
        <v>739</v>
      </c>
      <c r="V20" s="395" t="s">
        <v>117</v>
      </c>
      <c r="W20" s="383"/>
      <c r="X20" s="383"/>
      <c r="Y20" s="382" t="s">
        <v>106</v>
      </c>
      <c r="Z20" s="377"/>
      <c r="AA20" s="378"/>
      <c r="AB20" s="378"/>
      <c r="AC20" s="378"/>
      <c r="AD20" s="53"/>
      <c r="AE20" s="53"/>
      <c r="AF20" s="53"/>
      <c r="AG20" s="53"/>
    </row>
    <row r="21" spans="2:33" ht="19.5" customHeight="1">
      <c r="B21" s="392" t="s">
        <v>471</v>
      </c>
      <c r="C21" s="702" t="s">
        <v>112</v>
      </c>
      <c r="D21" s="703"/>
      <c r="E21" s="703"/>
      <c r="F21" s="703"/>
      <c r="G21" s="391" t="s">
        <v>49</v>
      </c>
      <c r="H21" s="392" t="s">
        <v>15</v>
      </c>
      <c r="I21" s="392" t="s">
        <v>126</v>
      </c>
      <c r="J21" s="392" t="s">
        <v>77</v>
      </c>
      <c r="K21" s="651" t="s">
        <v>63</v>
      </c>
      <c r="L21" s="448">
        <f t="shared" si="0"/>
        <v>1489581.1</v>
      </c>
      <c r="M21" s="406">
        <v>1</v>
      </c>
      <c r="N21" s="448">
        <f t="shared" si="1"/>
        <v>1489581.1</v>
      </c>
      <c r="O21" s="448">
        <v>486843.1</v>
      </c>
      <c r="P21" s="448">
        <v>501369</v>
      </c>
      <c r="Q21" s="448">
        <v>501369</v>
      </c>
      <c r="R21" s="391" t="s">
        <v>26</v>
      </c>
      <c r="S21" s="394">
        <v>1</v>
      </c>
      <c r="T21" s="395">
        <v>1</v>
      </c>
      <c r="U21" s="396">
        <v>448</v>
      </c>
      <c r="V21" s="395" t="s">
        <v>117</v>
      </c>
      <c r="W21" s="383"/>
      <c r="X21" s="383"/>
      <c r="Y21" s="382" t="s">
        <v>106</v>
      </c>
      <c r="Z21" s="377"/>
      <c r="AA21" s="378"/>
      <c r="AB21" s="378"/>
      <c r="AC21" s="378"/>
      <c r="AD21" s="53"/>
      <c r="AE21" s="53"/>
      <c r="AF21" s="53"/>
      <c r="AG21" s="53"/>
    </row>
    <row r="22" spans="2:33" s="647" customFormat="1" ht="12.75" customHeight="1">
      <c r="B22" s="650" t="s">
        <v>472</v>
      </c>
      <c r="C22" s="661" t="s">
        <v>197</v>
      </c>
      <c r="D22" s="661"/>
      <c r="E22" s="661"/>
      <c r="F22" s="661"/>
      <c r="G22" s="649" t="s">
        <v>49</v>
      </c>
      <c r="H22" s="650" t="s">
        <v>15</v>
      </c>
      <c r="I22" s="650" t="s">
        <v>125</v>
      </c>
      <c r="J22" s="650" t="s">
        <v>77</v>
      </c>
      <c r="K22" s="651" t="s">
        <v>75</v>
      </c>
      <c r="L22" s="652">
        <f t="shared" si="0"/>
        <v>485754.02</v>
      </c>
      <c r="M22" s="653">
        <v>0</v>
      </c>
      <c r="N22" s="652">
        <f t="shared" si="1"/>
        <v>485754.02</v>
      </c>
      <c r="O22" s="652">
        <v>485754.02</v>
      </c>
      <c r="P22" s="652">
        <v>0</v>
      </c>
      <c r="Q22" s="652">
        <v>0</v>
      </c>
      <c r="R22" s="649" t="s">
        <v>26</v>
      </c>
      <c r="S22" s="654">
        <v>1</v>
      </c>
      <c r="T22" s="655">
        <v>1</v>
      </c>
      <c r="U22" s="656">
        <v>1148</v>
      </c>
      <c r="V22" s="655" t="s">
        <v>117</v>
      </c>
      <c r="W22" s="657"/>
      <c r="X22" s="657" t="s">
        <v>106</v>
      </c>
      <c r="Y22" s="658"/>
      <c r="Z22" s="659"/>
      <c r="AA22" s="660"/>
      <c r="AB22" s="660"/>
      <c r="AC22" s="660"/>
      <c r="AD22" s="646"/>
      <c r="AE22" s="646"/>
      <c r="AF22" s="646"/>
      <c r="AG22" s="646"/>
    </row>
    <row r="23" spans="2:33" ht="15" customHeight="1">
      <c r="B23" s="392" t="s">
        <v>344</v>
      </c>
      <c r="C23" s="704" t="s">
        <v>271</v>
      </c>
      <c r="D23" s="704"/>
      <c r="E23" s="704"/>
      <c r="F23" s="704"/>
      <c r="G23" s="391" t="s">
        <v>49</v>
      </c>
      <c r="H23" s="392" t="s">
        <v>15</v>
      </c>
      <c r="I23" s="392" t="s">
        <v>125</v>
      </c>
      <c r="J23" s="392" t="s">
        <v>77</v>
      </c>
      <c r="K23" s="393" t="s">
        <v>54</v>
      </c>
      <c r="L23" s="448">
        <f t="shared" si="0"/>
        <v>447952.53</v>
      </c>
      <c r="M23" s="406">
        <v>1</v>
      </c>
      <c r="N23" s="448">
        <f t="shared" si="1"/>
        <v>447952.53</v>
      </c>
      <c r="O23" s="448">
        <v>447952.53</v>
      </c>
      <c r="P23" s="448">
        <v>0</v>
      </c>
      <c r="Q23" s="448">
        <v>0</v>
      </c>
      <c r="R23" s="391" t="s">
        <v>26</v>
      </c>
      <c r="S23" s="394">
        <v>2000</v>
      </c>
      <c r="T23" s="395">
        <v>1</v>
      </c>
      <c r="U23" s="396">
        <v>155</v>
      </c>
      <c r="V23" s="395" t="s">
        <v>117</v>
      </c>
      <c r="W23" s="383"/>
      <c r="X23" s="383"/>
      <c r="Y23" s="382" t="s">
        <v>106</v>
      </c>
      <c r="Z23" s="377"/>
      <c r="AA23" s="378"/>
      <c r="AB23" s="378"/>
      <c r="AC23" s="378"/>
      <c r="AD23" s="53"/>
      <c r="AE23" s="53"/>
      <c r="AF23" s="53"/>
      <c r="AG23" s="53"/>
    </row>
    <row r="24" spans="2:33" ht="22.5" customHeight="1">
      <c r="B24" s="392" t="s">
        <v>270</v>
      </c>
      <c r="C24" s="676" t="s">
        <v>272</v>
      </c>
      <c r="D24" s="677"/>
      <c r="E24" s="677"/>
      <c r="F24" s="677"/>
      <c r="G24" s="391" t="s">
        <v>49</v>
      </c>
      <c r="H24" s="392" t="s">
        <v>15</v>
      </c>
      <c r="I24" s="392" t="s">
        <v>125</v>
      </c>
      <c r="J24" s="392" t="s">
        <v>77</v>
      </c>
      <c r="K24" s="393" t="s">
        <v>186</v>
      </c>
      <c r="L24" s="448">
        <f t="shared" si="0"/>
        <v>498646.02</v>
      </c>
      <c r="M24" s="406">
        <v>1</v>
      </c>
      <c r="N24" s="448">
        <f t="shared" si="1"/>
        <v>498646.02</v>
      </c>
      <c r="O24" s="448">
        <v>498646.02</v>
      </c>
      <c r="P24" s="448">
        <v>0</v>
      </c>
      <c r="Q24" s="448">
        <v>0</v>
      </c>
      <c r="R24" s="391" t="s">
        <v>26</v>
      </c>
      <c r="S24" s="394">
        <v>1</v>
      </c>
      <c r="T24" s="395">
        <v>1</v>
      </c>
      <c r="U24" s="396">
        <v>135</v>
      </c>
      <c r="V24" s="395" t="s">
        <v>117</v>
      </c>
      <c r="W24" s="383"/>
      <c r="X24" s="383"/>
      <c r="Y24" s="382" t="s">
        <v>106</v>
      </c>
      <c r="Z24" s="377"/>
      <c r="AA24" s="378"/>
      <c r="AB24" s="378"/>
      <c r="AC24" s="378"/>
      <c r="AD24" s="53"/>
      <c r="AE24" s="53"/>
      <c r="AF24" s="53"/>
      <c r="AG24" s="53"/>
    </row>
    <row r="25" spans="2:33" ht="19.5" customHeight="1">
      <c r="B25" s="392" t="s">
        <v>473</v>
      </c>
      <c r="C25" s="676" t="s">
        <v>490</v>
      </c>
      <c r="D25" s="677"/>
      <c r="E25" s="677"/>
      <c r="F25" s="677"/>
      <c r="G25" s="391" t="s">
        <v>49</v>
      </c>
      <c r="H25" s="392" t="s">
        <v>15</v>
      </c>
      <c r="I25" s="392" t="s">
        <v>123</v>
      </c>
      <c r="J25" s="392" t="s">
        <v>77</v>
      </c>
      <c r="K25" s="393" t="s">
        <v>144</v>
      </c>
      <c r="L25" s="448">
        <f t="shared" si="0"/>
        <v>539410.31</v>
      </c>
      <c r="M25" s="406">
        <v>1</v>
      </c>
      <c r="N25" s="448">
        <f t="shared" si="1"/>
        <v>539410.31</v>
      </c>
      <c r="O25" s="448">
        <v>539410.31</v>
      </c>
      <c r="P25" s="448">
        <v>0</v>
      </c>
      <c r="Q25" s="448">
        <v>0</v>
      </c>
      <c r="R25" s="391" t="s">
        <v>26</v>
      </c>
      <c r="S25" s="394">
        <v>1</v>
      </c>
      <c r="T25" s="395">
        <v>1</v>
      </c>
      <c r="U25" s="396">
        <v>165</v>
      </c>
      <c r="V25" s="395" t="s">
        <v>117</v>
      </c>
      <c r="W25" s="383"/>
      <c r="X25" s="383"/>
      <c r="Y25" s="382" t="s">
        <v>106</v>
      </c>
      <c r="Z25" s="377"/>
      <c r="AA25" s="378"/>
      <c r="AB25" s="378"/>
      <c r="AC25" s="378"/>
      <c r="AD25" s="53"/>
      <c r="AE25" s="53"/>
      <c r="AF25" s="53"/>
      <c r="AG25" s="53"/>
    </row>
    <row r="26" spans="2:33" ht="28.5" customHeight="1">
      <c r="B26" s="391" t="s">
        <v>474</v>
      </c>
      <c r="C26" s="702" t="s">
        <v>273</v>
      </c>
      <c r="D26" s="703"/>
      <c r="E26" s="703"/>
      <c r="F26" s="703"/>
      <c r="G26" s="391" t="s">
        <v>49</v>
      </c>
      <c r="H26" s="392" t="s">
        <v>15</v>
      </c>
      <c r="I26" s="392" t="s">
        <v>124</v>
      </c>
      <c r="J26" s="392" t="s">
        <v>77</v>
      </c>
      <c r="K26" s="393" t="s">
        <v>66</v>
      </c>
      <c r="L26" s="448">
        <f t="shared" si="0"/>
        <v>175847.41</v>
      </c>
      <c r="M26" s="406">
        <v>1</v>
      </c>
      <c r="N26" s="448">
        <f t="shared" si="1"/>
        <v>175847.41</v>
      </c>
      <c r="O26" s="448">
        <v>175847.41</v>
      </c>
      <c r="P26" s="448">
        <v>0</v>
      </c>
      <c r="Q26" s="448">
        <v>0</v>
      </c>
      <c r="R26" s="391" t="s">
        <v>26</v>
      </c>
      <c r="S26" s="394">
        <v>1</v>
      </c>
      <c r="T26" s="395">
        <v>1</v>
      </c>
      <c r="U26" s="396">
        <v>505</v>
      </c>
      <c r="V26" s="395" t="s">
        <v>117</v>
      </c>
      <c r="W26" s="383"/>
      <c r="X26" s="383"/>
      <c r="Y26" s="383" t="s">
        <v>106</v>
      </c>
      <c r="Z26" s="377"/>
      <c r="AA26" s="378"/>
      <c r="AB26" s="378"/>
      <c r="AC26" s="378"/>
      <c r="AD26" s="53"/>
      <c r="AE26" s="53"/>
      <c r="AF26" s="53"/>
      <c r="AG26" s="53"/>
    </row>
    <row r="27" spans="2:33" ht="19.5" customHeight="1">
      <c r="B27" s="391" t="s">
        <v>475</v>
      </c>
      <c r="C27" s="702" t="s">
        <v>198</v>
      </c>
      <c r="D27" s="703"/>
      <c r="E27" s="703"/>
      <c r="F27" s="703"/>
      <c r="G27" s="391" t="s">
        <v>49</v>
      </c>
      <c r="H27" s="392" t="s">
        <v>15</v>
      </c>
      <c r="I27" s="392" t="s">
        <v>125</v>
      </c>
      <c r="J27" s="392" t="s">
        <v>77</v>
      </c>
      <c r="K27" s="393" t="s">
        <v>75</v>
      </c>
      <c r="L27" s="448">
        <f t="shared" si="0"/>
        <v>905753.4500000001</v>
      </c>
      <c r="M27" s="406">
        <v>1</v>
      </c>
      <c r="N27" s="448">
        <f t="shared" si="1"/>
        <v>905753.4500000001</v>
      </c>
      <c r="O27" s="448">
        <v>905753.4500000001</v>
      </c>
      <c r="P27" s="448">
        <v>0</v>
      </c>
      <c r="Q27" s="448">
        <v>0</v>
      </c>
      <c r="R27" s="391" t="s">
        <v>26</v>
      </c>
      <c r="S27" s="394">
        <v>1</v>
      </c>
      <c r="T27" s="395">
        <v>1</v>
      </c>
      <c r="U27" s="396">
        <v>1281</v>
      </c>
      <c r="V27" s="395" t="s">
        <v>117</v>
      </c>
      <c r="W27" s="383"/>
      <c r="X27" s="383"/>
      <c r="Y27" s="383" t="s">
        <v>106</v>
      </c>
      <c r="Z27" s="377"/>
      <c r="AA27" s="378"/>
      <c r="AB27" s="378"/>
      <c r="AC27" s="378"/>
      <c r="AD27" s="53"/>
      <c r="AE27" s="53"/>
      <c r="AF27" s="53"/>
      <c r="AG27" s="53"/>
    </row>
    <row r="28" spans="2:33" ht="20.25" customHeight="1">
      <c r="B28" s="447" t="s">
        <v>345</v>
      </c>
      <c r="C28" s="702" t="s">
        <v>559</v>
      </c>
      <c r="D28" s="703"/>
      <c r="E28" s="703"/>
      <c r="F28" s="703"/>
      <c r="G28" s="391" t="s">
        <v>49</v>
      </c>
      <c r="H28" s="392" t="s">
        <v>15</v>
      </c>
      <c r="I28" s="392" t="s">
        <v>125</v>
      </c>
      <c r="J28" s="392" t="s">
        <v>77</v>
      </c>
      <c r="K28" s="393" t="s">
        <v>187</v>
      </c>
      <c r="L28" s="448">
        <f t="shared" si="0"/>
        <v>921962.84</v>
      </c>
      <c r="M28" s="406">
        <v>1</v>
      </c>
      <c r="N28" s="448">
        <f t="shared" si="1"/>
        <v>921962.84</v>
      </c>
      <c r="O28" s="448">
        <v>921962.84</v>
      </c>
      <c r="P28" s="448">
        <v>0</v>
      </c>
      <c r="Q28" s="448">
        <v>0</v>
      </c>
      <c r="R28" s="391" t="s">
        <v>26</v>
      </c>
      <c r="S28" s="394">
        <v>1</v>
      </c>
      <c r="T28" s="395">
        <v>1</v>
      </c>
      <c r="U28" s="396">
        <v>97</v>
      </c>
      <c r="V28" s="395" t="s">
        <v>117</v>
      </c>
      <c r="W28" s="383"/>
      <c r="X28" s="383"/>
      <c r="Y28" s="382" t="s">
        <v>106</v>
      </c>
      <c r="Z28" s="377"/>
      <c r="AA28" s="378"/>
      <c r="AB28" s="378"/>
      <c r="AC28" s="378"/>
      <c r="AD28" s="53"/>
      <c r="AE28" s="53"/>
      <c r="AF28" s="53"/>
      <c r="AG28" s="53"/>
    </row>
    <row r="29" spans="2:33" ht="15" customHeight="1">
      <c r="B29" s="391" t="s">
        <v>346</v>
      </c>
      <c r="C29" s="676" t="s">
        <v>274</v>
      </c>
      <c r="D29" s="677"/>
      <c r="E29" s="677"/>
      <c r="F29" s="677"/>
      <c r="G29" s="391" t="s">
        <v>49</v>
      </c>
      <c r="H29" s="392" t="s">
        <v>15</v>
      </c>
      <c r="I29" s="392" t="s">
        <v>125</v>
      </c>
      <c r="J29" s="392" t="s">
        <v>77</v>
      </c>
      <c r="K29" s="393" t="s">
        <v>74</v>
      </c>
      <c r="L29" s="448">
        <f t="shared" si="0"/>
        <v>244563.27999999997</v>
      </c>
      <c r="M29" s="406">
        <v>1</v>
      </c>
      <c r="N29" s="448">
        <f t="shared" si="1"/>
        <v>244563.27999999997</v>
      </c>
      <c r="O29" s="448">
        <v>244563.27999999997</v>
      </c>
      <c r="P29" s="448">
        <v>0</v>
      </c>
      <c r="Q29" s="448">
        <v>0</v>
      </c>
      <c r="R29" s="391" t="s">
        <v>26</v>
      </c>
      <c r="S29" s="394">
        <v>1</v>
      </c>
      <c r="T29" s="395">
        <v>1</v>
      </c>
      <c r="U29" s="396">
        <v>79</v>
      </c>
      <c r="V29" s="395" t="s">
        <v>117</v>
      </c>
      <c r="W29" s="383"/>
      <c r="X29" s="383"/>
      <c r="Y29" s="383" t="s">
        <v>106</v>
      </c>
      <c r="Z29" s="377"/>
      <c r="AA29" s="378"/>
      <c r="AB29" s="378"/>
      <c r="AC29" s="378"/>
      <c r="AD29" s="53"/>
      <c r="AE29" s="53"/>
      <c r="AF29" s="53"/>
      <c r="AG29" s="53"/>
    </row>
    <row r="30" spans="2:33" s="647" customFormat="1" ht="15" customHeight="1">
      <c r="B30" s="649" t="s">
        <v>476</v>
      </c>
      <c r="C30" s="711" t="s">
        <v>189</v>
      </c>
      <c r="D30" s="712"/>
      <c r="E30" s="712"/>
      <c r="F30" s="712"/>
      <c r="G30" s="649" t="s">
        <v>49</v>
      </c>
      <c r="H30" s="650" t="s">
        <v>15</v>
      </c>
      <c r="I30" s="650" t="s">
        <v>123</v>
      </c>
      <c r="J30" s="650" t="s">
        <v>77</v>
      </c>
      <c r="K30" s="651" t="s">
        <v>114</v>
      </c>
      <c r="L30" s="652">
        <f t="shared" si="0"/>
        <v>0</v>
      </c>
      <c r="M30" s="653">
        <v>0</v>
      </c>
      <c r="N30" s="652">
        <v>0</v>
      </c>
      <c r="O30" s="652"/>
      <c r="P30" s="652">
        <v>0</v>
      </c>
      <c r="Q30" s="652">
        <v>0</v>
      </c>
      <c r="R30" s="649" t="s">
        <v>26</v>
      </c>
      <c r="S30" s="654">
        <v>1</v>
      </c>
      <c r="T30" s="655">
        <v>1</v>
      </c>
      <c r="U30" s="656">
        <v>206</v>
      </c>
      <c r="V30" s="655" t="s">
        <v>117</v>
      </c>
      <c r="W30" s="657"/>
      <c r="X30" s="657"/>
      <c r="Y30" s="658" t="s">
        <v>106</v>
      </c>
      <c r="Z30" s="659"/>
      <c r="AA30" s="660"/>
      <c r="AB30" s="660"/>
      <c r="AC30" s="660"/>
      <c r="AD30" s="646"/>
      <c r="AE30" s="646"/>
      <c r="AF30" s="646"/>
      <c r="AG30" s="646"/>
    </row>
    <row r="31" spans="2:33" ht="15" customHeight="1">
      <c r="B31" s="391" t="s">
        <v>477</v>
      </c>
      <c r="C31" s="708" t="s">
        <v>190</v>
      </c>
      <c r="D31" s="709"/>
      <c r="E31" s="709"/>
      <c r="F31" s="710"/>
      <c r="G31" s="391" t="s">
        <v>49</v>
      </c>
      <c r="H31" s="392" t="s">
        <v>15</v>
      </c>
      <c r="I31" s="392" t="s">
        <v>276</v>
      </c>
      <c r="J31" s="392" t="s">
        <v>77</v>
      </c>
      <c r="K31" s="393" t="s">
        <v>191</v>
      </c>
      <c r="L31" s="448">
        <f>N31</f>
        <v>187703.54</v>
      </c>
      <c r="M31" s="406">
        <v>1</v>
      </c>
      <c r="N31" s="448">
        <f t="shared" si="1"/>
        <v>187703.54</v>
      </c>
      <c r="O31" s="448">
        <v>187703.54</v>
      </c>
      <c r="P31" s="448">
        <v>0</v>
      </c>
      <c r="Q31" s="448">
        <v>0</v>
      </c>
      <c r="R31" s="391" t="s">
        <v>59</v>
      </c>
      <c r="S31" s="394">
        <v>1</v>
      </c>
      <c r="T31" s="395">
        <v>1</v>
      </c>
      <c r="U31" s="396">
        <v>64</v>
      </c>
      <c r="V31" s="395" t="s">
        <v>117</v>
      </c>
      <c r="W31" s="383"/>
      <c r="X31" s="383"/>
      <c r="Y31" s="382" t="s">
        <v>106</v>
      </c>
      <c r="Z31" s="377"/>
      <c r="AA31" s="378"/>
      <c r="AB31" s="378"/>
      <c r="AC31" s="378"/>
      <c r="AD31" s="53"/>
      <c r="AE31" s="53"/>
      <c r="AF31" s="53"/>
      <c r="AG31" s="53"/>
    </row>
    <row r="32" spans="2:33" ht="19.5" customHeight="1">
      <c r="B32" s="392" t="s">
        <v>478</v>
      </c>
      <c r="C32" s="696" t="s">
        <v>320</v>
      </c>
      <c r="D32" s="697"/>
      <c r="E32" s="697"/>
      <c r="F32" s="698"/>
      <c r="G32" s="391" t="s">
        <v>49</v>
      </c>
      <c r="H32" s="392" t="s">
        <v>15</v>
      </c>
      <c r="I32" s="392" t="s">
        <v>125</v>
      </c>
      <c r="J32" s="392" t="s">
        <v>77</v>
      </c>
      <c r="K32" s="393" t="s">
        <v>61</v>
      </c>
      <c r="L32" s="448">
        <f t="shared" si="0"/>
        <v>449515.22</v>
      </c>
      <c r="M32" s="406">
        <v>1</v>
      </c>
      <c r="N32" s="448">
        <f t="shared" si="1"/>
        <v>449515.22</v>
      </c>
      <c r="O32" s="448">
        <v>449515.22</v>
      </c>
      <c r="P32" s="448">
        <v>0</v>
      </c>
      <c r="Q32" s="448">
        <v>0</v>
      </c>
      <c r="R32" s="391" t="s">
        <v>26</v>
      </c>
      <c r="S32" s="394">
        <v>1</v>
      </c>
      <c r="T32" s="395">
        <v>1</v>
      </c>
      <c r="U32" s="396">
        <v>204</v>
      </c>
      <c r="V32" s="395" t="s">
        <v>117</v>
      </c>
      <c r="W32" s="396"/>
      <c r="X32" s="383"/>
      <c r="Y32" s="382" t="s">
        <v>106</v>
      </c>
      <c r="Z32" s="377"/>
      <c r="AA32" s="378"/>
      <c r="AB32" s="378"/>
      <c r="AC32" s="378"/>
      <c r="AD32" s="53"/>
      <c r="AE32" s="53"/>
      <c r="AF32" s="53"/>
      <c r="AG32" s="53"/>
    </row>
    <row r="33" spans="2:33" ht="15" customHeight="1">
      <c r="B33" s="392" t="s">
        <v>347</v>
      </c>
      <c r="C33" s="696" t="s">
        <v>321</v>
      </c>
      <c r="D33" s="697"/>
      <c r="E33" s="697"/>
      <c r="F33" s="698"/>
      <c r="G33" s="391" t="s">
        <v>21</v>
      </c>
      <c r="H33" s="392" t="s">
        <v>15</v>
      </c>
      <c r="I33" s="392" t="s">
        <v>125</v>
      </c>
      <c r="J33" s="392" t="s">
        <v>77</v>
      </c>
      <c r="K33" s="449" t="s">
        <v>192</v>
      </c>
      <c r="L33" s="448">
        <f t="shared" si="0"/>
        <v>533680.37</v>
      </c>
      <c r="M33" s="406">
        <v>1</v>
      </c>
      <c r="N33" s="448">
        <f t="shared" si="1"/>
        <v>533680.37</v>
      </c>
      <c r="O33" s="448">
        <v>533680.37</v>
      </c>
      <c r="P33" s="448">
        <v>0</v>
      </c>
      <c r="Q33" s="448">
        <v>0</v>
      </c>
      <c r="R33" s="391" t="s">
        <v>26</v>
      </c>
      <c r="S33" s="394">
        <v>1</v>
      </c>
      <c r="T33" s="395">
        <v>1</v>
      </c>
      <c r="U33" s="396">
        <v>137</v>
      </c>
      <c r="V33" s="395" t="s">
        <v>117</v>
      </c>
      <c r="W33" s="396"/>
      <c r="X33" s="383"/>
      <c r="Y33" s="382" t="s">
        <v>106</v>
      </c>
      <c r="Z33" s="377"/>
      <c r="AA33" s="378"/>
      <c r="AB33" s="378"/>
      <c r="AC33" s="378"/>
      <c r="AD33" s="53"/>
      <c r="AE33" s="53"/>
      <c r="AF33" s="53"/>
      <c r="AG33" s="53"/>
    </row>
    <row r="34" spans="2:33" ht="15" customHeight="1">
      <c r="B34" s="392" t="s">
        <v>348</v>
      </c>
      <c r="C34" s="693" t="s">
        <v>560</v>
      </c>
      <c r="D34" s="694"/>
      <c r="E34" s="694"/>
      <c r="F34" s="695"/>
      <c r="G34" s="391" t="s">
        <v>49</v>
      </c>
      <c r="H34" s="392" t="s">
        <v>15</v>
      </c>
      <c r="I34" s="392" t="s">
        <v>125</v>
      </c>
      <c r="J34" s="392" t="s">
        <v>77</v>
      </c>
      <c r="K34" s="393" t="s">
        <v>260</v>
      </c>
      <c r="L34" s="448">
        <f t="shared" si="0"/>
        <v>199815.54</v>
      </c>
      <c r="M34" s="406">
        <v>1</v>
      </c>
      <c r="N34" s="448">
        <f t="shared" si="1"/>
        <v>199815.54</v>
      </c>
      <c r="O34" s="448">
        <v>199815.54</v>
      </c>
      <c r="P34" s="448">
        <v>0</v>
      </c>
      <c r="Q34" s="448">
        <v>0</v>
      </c>
      <c r="R34" s="391" t="s">
        <v>26</v>
      </c>
      <c r="S34" s="394">
        <v>1</v>
      </c>
      <c r="T34" s="395">
        <v>1</v>
      </c>
      <c r="U34" s="396">
        <v>146</v>
      </c>
      <c r="V34" s="395" t="s">
        <v>117</v>
      </c>
      <c r="W34" s="396"/>
      <c r="X34" s="383"/>
      <c r="Y34" s="382" t="s">
        <v>106</v>
      </c>
      <c r="Z34" s="377"/>
      <c r="AA34" s="378"/>
      <c r="AB34" s="378"/>
      <c r="AC34" s="378"/>
      <c r="AD34" s="53"/>
      <c r="AE34" s="53"/>
      <c r="AF34" s="53"/>
      <c r="AG34" s="53"/>
    </row>
    <row r="35" spans="2:33" ht="30" customHeight="1">
      <c r="B35" s="392" t="s">
        <v>140</v>
      </c>
      <c r="C35" s="705" t="s">
        <v>492</v>
      </c>
      <c r="D35" s="706"/>
      <c r="E35" s="706"/>
      <c r="F35" s="707"/>
      <c r="G35" s="391" t="s">
        <v>49</v>
      </c>
      <c r="H35" s="392" t="s">
        <v>15</v>
      </c>
      <c r="I35" s="392" t="s">
        <v>125</v>
      </c>
      <c r="J35" s="392" t="s">
        <v>77</v>
      </c>
      <c r="K35" s="393" t="s">
        <v>199</v>
      </c>
      <c r="L35" s="448">
        <f t="shared" si="0"/>
        <v>712292.56</v>
      </c>
      <c r="M35" s="406">
        <v>1</v>
      </c>
      <c r="N35" s="448">
        <f t="shared" si="1"/>
        <v>712292.56</v>
      </c>
      <c r="O35" s="448">
        <v>712292.56</v>
      </c>
      <c r="P35" s="448">
        <v>0</v>
      </c>
      <c r="Q35" s="448">
        <v>0</v>
      </c>
      <c r="R35" s="391" t="s">
        <v>26</v>
      </c>
      <c r="S35" s="394">
        <v>1</v>
      </c>
      <c r="T35" s="395">
        <v>1</v>
      </c>
      <c r="U35" s="396">
        <v>73</v>
      </c>
      <c r="V35" s="395" t="s">
        <v>117</v>
      </c>
      <c r="W35" s="396"/>
      <c r="X35" s="383" t="s">
        <v>106</v>
      </c>
      <c r="Y35" s="382"/>
      <c r="Z35" s="377"/>
      <c r="AA35" s="378"/>
      <c r="AB35" s="378"/>
      <c r="AC35" s="378"/>
      <c r="AD35" s="53"/>
      <c r="AE35" s="53"/>
      <c r="AF35" s="53"/>
      <c r="AG35" s="53"/>
    </row>
    <row r="36" spans="2:33" ht="22.5" customHeight="1">
      <c r="B36" s="392" t="s">
        <v>275</v>
      </c>
      <c r="C36" s="693" t="s">
        <v>575</v>
      </c>
      <c r="D36" s="694"/>
      <c r="E36" s="694"/>
      <c r="F36" s="695"/>
      <c r="G36" s="391" t="s">
        <v>49</v>
      </c>
      <c r="H36" s="392" t="s">
        <v>15</v>
      </c>
      <c r="I36" s="392" t="s">
        <v>125</v>
      </c>
      <c r="J36" s="392" t="s">
        <v>77</v>
      </c>
      <c r="K36" s="393" t="s">
        <v>68</v>
      </c>
      <c r="L36" s="448">
        <f t="shared" si="0"/>
        <v>148248.93</v>
      </c>
      <c r="M36" s="406">
        <v>1</v>
      </c>
      <c r="N36" s="448">
        <f t="shared" si="1"/>
        <v>148248.93</v>
      </c>
      <c r="O36" s="448">
        <v>148248.93</v>
      </c>
      <c r="P36" s="448">
        <v>0</v>
      </c>
      <c r="Q36" s="448">
        <v>0</v>
      </c>
      <c r="R36" s="391" t="s">
        <v>26</v>
      </c>
      <c r="S36" s="394">
        <v>1</v>
      </c>
      <c r="T36" s="395">
        <v>1</v>
      </c>
      <c r="U36" s="396">
        <v>360</v>
      </c>
      <c r="V36" s="395" t="s">
        <v>117</v>
      </c>
      <c r="W36" s="396"/>
      <c r="X36" s="383"/>
      <c r="Y36" s="383" t="s">
        <v>106</v>
      </c>
      <c r="Z36" s="377"/>
      <c r="AA36" s="378"/>
      <c r="AB36" s="378"/>
      <c r="AC36" s="378"/>
      <c r="AD36" s="53"/>
      <c r="AE36" s="53"/>
      <c r="AF36" s="53"/>
      <c r="AG36" s="53"/>
    </row>
    <row r="37" spans="2:33" ht="19.5" customHeight="1">
      <c r="B37" s="391" t="s">
        <v>479</v>
      </c>
      <c r="C37" s="696" t="s">
        <v>530</v>
      </c>
      <c r="D37" s="697"/>
      <c r="E37" s="697"/>
      <c r="F37" s="698"/>
      <c r="G37" s="391" t="s">
        <v>49</v>
      </c>
      <c r="H37" s="392" t="s">
        <v>15</v>
      </c>
      <c r="I37" s="392" t="s">
        <v>123</v>
      </c>
      <c r="J37" s="392" t="s">
        <v>77</v>
      </c>
      <c r="K37" s="393" t="s">
        <v>220</v>
      </c>
      <c r="L37" s="448">
        <f aca="true" t="shared" si="2" ref="L37:L42">N37</f>
        <v>516066.4744</v>
      </c>
      <c r="M37" s="406">
        <v>1</v>
      </c>
      <c r="N37" s="448">
        <f aca="true" t="shared" si="3" ref="N37:N42">Q37+P37+O37</f>
        <v>516066.4744</v>
      </c>
      <c r="O37" s="448">
        <v>516066.4744</v>
      </c>
      <c r="P37" s="448">
        <v>0</v>
      </c>
      <c r="Q37" s="448">
        <v>0</v>
      </c>
      <c r="R37" s="391" t="s">
        <v>59</v>
      </c>
      <c r="S37" s="394">
        <v>1</v>
      </c>
      <c r="T37" s="395">
        <v>1</v>
      </c>
      <c r="U37" s="396">
        <v>418</v>
      </c>
      <c r="V37" s="395" t="s">
        <v>117</v>
      </c>
      <c r="W37" s="396"/>
      <c r="X37" s="383"/>
      <c r="Y37" s="383" t="s">
        <v>106</v>
      </c>
      <c r="Z37" s="377"/>
      <c r="AA37" s="378"/>
      <c r="AB37" s="378"/>
      <c r="AC37" s="378"/>
      <c r="AD37" s="53"/>
      <c r="AE37" s="53"/>
      <c r="AF37" s="53"/>
      <c r="AG37" s="53"/>
    </row>
    <row r="38" spans="2:33" ht="15" customHeight="1">
      <c r="B38" s="391" t="s">
        <v>480</v>
      </c>
      <c r="C38" s="696" t="s">
        <v>299</v>
      </c>
      <c r="D38" s="697"/>
      <c r="E38" s="697"/>
      <c r="F38" s="698"/>
      <c r="G38" s="391" t="s">
        <v>49</v>
      </c>
      <c r="H38" s="392" t="s">
        <v>15</v>
      </c>
      <c r="I38" s="392" t="s">
        <v>125</v>
      </c>
      <c r="J38" s="392" t="s">
        <v>77</v>
      </c>
      <c r="K38" s="393" t="s">
        <v>223</v>
      </c>
      <c r="L38" s="448">
        <f t="shared" si="2"/>
        <v>248579.29</v>
      </c>
      <c r="M38" s="406">
        <v>1</v>
      </c>
      <c r="N38" s="448">
        <f t="shared" si="3"/>
        <v>248579.29</v>
      </c>
      <c r="O38" s="448">
        <v>248579.29</v>
      </c>
      <c r="P38" s="448">
        <v>0</v>
      </c>
      <c r="Q38" s="448">
        <v>0</v>
      </c>
      <c r="R38" s="391" t="s">
        <v>26</v>
      </c>
      <c r="S38" s="394">
        <v>1</v>
      </c>
      <c r="T38" s="395">
        <v>1</v>
      </c>
      <c r="U38" s="396">
        <v>192</v>
      </c>
      <c r="V38" s="395" t="s">
        <v>117</v>
      </c>
      <c r="W38" s="396"/>
      <c r="X38" s="383"/>
      <c r="Y38" s="383" t="s">
        <v>106</v>
      </c>
      <c r="Z38" s="377"/>
      <c r="AA38" s="378"/>
      <c r="AB38" s="378"/>
      <c r="AC38" s="378"/>
      <c r="AD38" s="53"/>
      <c r="AE38" s="53"/>
      <c r="AF38" s="53"/>
      <c r="AG38" s="53"/>
    </row>
    <row r="39" spans="2:33" ht="19.5" customHeight="1">
      <c r="B39" s="391" t="s">
        <v>481</v>
      </c>
      <c r="C39" s="696" t="s">
        <v>351</v>
      </c>
      <c r="D39" s="697"/>
      <c r="E39" s="697"/>
      <c r="F39" s="698"/>
      <c r="G39" s="391" t="s">
        <v>49</v>
      </c>
      <c r="H39" s="392" t="s">
        <v>15</v>
      </c>
      <c r="I39" s="392" t="s">
        <v>126</v>
      </c>
      <c r="J39" s="392" t="s">
        <v>77</v>
      </c>
      <c r="K39" s="393" t="s">
        <v>303</v>
      </c>
      <c r="L39" s="448">
        <f>N39</f>
        <v>149916.65</v>
      </c>
      <c r="M39" s="406">
        <v>1</v>
      </c>
      <c r="N39" s="448">
        <f>Q39+P39+O39</f>
        <v>149916.65</v>
      </c>
      <c r="O39" s="448">
        <v>149916.65</v>
      </c>
      <c r="P39" s="448">
        <v>0</v>
      </c>
      <c r="Q39" s="448">
        <v>0</v>
      </c>
      <c r="R39" s="391" t="s">
        <v>26</v>
      </c>
      <c r="S39" s="394">
        <v>1</v>
      </c>
      <c r="T39" s="395">
        <v>1</v>
      </c>
      <c r="U39" s="396">
        <v>192</v>
      </c>
      <c r="V39" s="395" t="s">
        <v>117</v>
      </c>
      <c r="W39" s="396"/>
      <c r="X39" s="383"/>
      <c r="Y39" s="383" t="s">
        <v>106</v>
      </c>
      <c r="Z39" s="377"/>
      <c r="AA39" s="378"/>
      <c r="AB39" s="378"/>
      <c r="AC39" s="378"/>
      <c r="AD39" s="53"/>
      <c r="AE39" s="53"/>
      <c r="AF39" s="53"/>
      <c r="AG39" s="53"/>
    </row>
    <row r="40" spans="2:33" ht="19.5" customHeight="1">
      <c r="B40" s="447" t="s">
        <v>482</v>
      </c>
      <c r="C40" s="696" t="s">
        <v>327</v>
      </c>
      <c r="D40" s="697"/>
      <c r="E40" s="697"/>
      <c r="F40" s="698"/>
      <c r="G40" s="391" t="s">
        <v>49</v>
      </c>
      <c r="H40" s="392" t="s">
        <v>15</v>
      </c>
      <c r="I40" s="392" t="s">
        <v>123</v>
      </c>
      <c r="J40" s="392" t="s">
        <v>77</v>
      </c>
      <c r="K40" s="393" t="s">
        <v>322</v>
      </c>
      <c r="L40" s="448">
        <f t="shared" si="2"/>
        <v>64697.880000000005</v>
      </c>
      <c r="M40" s="406">
        <v>1</v>
      </c>
      <c r="N40" s="448">
        <f t="shared" si="3"/>
        <v>64697.880000000005</v>
      </c>
      <c r="O40" s="448">
        <v>64697.880000000005</v>
      </c>
      <c r="P40" s="448">
        <v>0</v>
      </c>
      <c r="Q40" s="448">
        <v>0</v>
      </c>
      <c r="R40" s="391" t="s">
        <v>26</v>
      </c>
      <c r="S40" s="394">
        <v>1</v>
      </c>
      <c r="T40" s="395">
        <v>1</v>
      </c>
      <c r="U40" s="396">
        <v>55</v>
      </c>
      <c r="V40" s="395" t="s">
        <v>117</v>
      </c>
      <c r="W40" s="396"/>
      <c r="X40" s="383" t="s">
        <v>106</v>
      </c>
      <c r="Y40" s="383"/>
      <c r="Z40" s="377"/>
      <c r="AA40" s="378"/>
      <c r="AB40" s="378"/>
      <c r="AC40" s="378"/>
      <c r="AD40" s="53"/>
      <c r="AE40" s="53"/>
      <c r="AF40" s="53"/>
      <c r="AG40" s="53"/>
    </row>
    <row r="41" spans="2:33" ht="21" customHeight="1">
      <c r="B41" s="447" t="s">
        <v>483</v>
      </c>
      <c r="C41" s="696" t="s">
        <v>350</v>
      </c>
      <c r="D41" s="697"/>
      <c r="E41" s="697"/>
      <c r="F41" s="698"/>
      <c r="G41" s="391" t="s">
        <v>49</v>
      </c>
      <c r="H41" s="392" t="s">
        <v>15</v>
      </c>
      <c r="I41" s="392" t="s">
        <v>126</v>
      </c>
      <c r="J41" s="392" t="s">
        <v>77</v>
      </c>
      <c r="K41" s="393" t="s">
        <v>195</v>
      </c>
      <c r="L41" s="448">
        <f t="shared" si="2"/>
        <v>68997.01</v>
      </c>
      <c r="M41" s="406">
        <v>1</v>
      </c>
      <c r="N41" s="448">
        <f t="shared" si="3"/>
        <v>68997.01</v>
      </c>
      <c r="O41" s="448">
        <v>68997.01</v>
      </c>
      <c r="P41" s="448">
        <v>0</v>
      </c>
      <c r="Q41" s="448">
        <v>0</v>
      </c>
      <c r="R41" s="391" t="s">
        <v>26</v>
      </c>
      <c r="S41" s="394">
        <v>1</v>
      </c>
      <c r="T41" s="395">
        <v>1</v>
      </c>
      <c r="U41" s="396">
        <v>35</v>
      </c>
      <c r="V41" s="395" t="s">
        <v>117</v>
      </c>
      <c r="W41" s="396"/>
      <c r="X41" s="383" t="s">
        <v>106</v>
      </c>
      <c r="Y41" s="383"/>
      <c r="Z41" s="377"/>
      <c r="AA41" s="378"/>
      <c r="AB41" s="378"/>
      <c r="AC41" s="378"/>
      <c r="AD41" s="53"/>
      <c r="AE41" s="53"/>
      <c r="AF41" s="53"/>
      <c r="AG41" s="53"/>
    </row>
    <row r="42" spans="2:33" ht="19.5" customHeight="1">
      <c r="B42" s="447" t="s">
        <v>484</v>
      </c>
      <c r="C42" s="696" t="s">
        <v>556</v>
      </c>
      <c r="D42" s="697"/>
      <c r="E42" s="697"/>
      <c r="F42" s="698"/>
      <c r="G42" s="391" t="s">
        <v>49</v>
      </c>
      <c r="H42" s="392" t="s">
        <v>15</v>
      </c>
      <c r="I42" s="392" t="s">
        <v>125</v>
      </c>
      <c r="J42" s="392" t="s">
        <v>77</v>
      </c>
      <c r="K42" s="393" t="s">
        <v>214</v>
      </c>
      <c r="L42" s="448">
        <f t="shared" si="2"/>
        <v>139279.68</v>
      </c>
      <c r="M42" s="406">
        <v>1</v>
      </c>
      <c r="N42" s="448">
        <f t="shared" si="3"/>
        <v>139279.68</v>
      </c>
      <c r="O42" s="448">
        <v>139279.68</v>
      </c>
      <c r="P42" s="448">
        <v>0</v>
      </c>
      <c r="Q42" s="448">
        <v>0</v>
      </c>
      <c r="R42" s="391" t="s">
        <v>26</v>
      </c>
      <c r="S42" s="394">
        <v>1</v>
      </c>
      <c r="T42" s="395">
        <v>1</v>
      </c>
      <c r="U42" s="396">
        <v>210</v>
      </c>
      <c r="V42" s="395" t="s">
        <v>117</v>
      </c>
      <c r="W42" s="396"/>
      <c r="X42" s="383" t="s">
        <v>106</v>
      </c>
      <c r="Y42" s="383"/>
      <c r="Z42" s="377"/>
      <c r="AA42" s="378"/>
      <c r="AB42" s="378"/>
      <c r="AC42" s="378"/>
      <c r="AD42" s="53"/>
      <c r="AE42" s="53"/>
      <c r="AF42" s="53"/>
      <c r="AG42" s="53"/>
    </row>
    <row r="43" spans="2:33" ht="12.75" customHeight="1">
      <c r="B43" s="391" t="s">
        <v>485</v>
      </c>
      <c r="C43" s="676" t="s">
        <v>153</v>
      </c>
      <c r="D43" s="677"/>
      <c r="E43" s="677"/>
      <c r="F43" s="677"/>
      <c r="G43" s="391" t="s">
        <v>49</v>
      </c>
      <c r="H43" s="392" t="s">
        <v>15</v>
      </c>
      <c r="I43" s="392" t="s">
        <v>277</v>
      </c>
      <c r="J43" s="392" t="s">
        <v>77</v>
      </c>
      <c r="K43" s="393" t="s">
        <v>238</v>
      </c>
      <c r="L43" s="448">
        <f aca="true" t="shared" si="4" ref="L43:L48">N43</f>
        <v>792594.71</v>
      </c>
      <c r="M43" s="406">
        <v>1</v>
      </c>
      <c r="N43" s="448">
        <f aca="true" t="shared" si="5" ref="N43:N48">Q43+P43+O43</f>
        <v>792594.71</v>
      </c>
      <c r="O43" s="483">
        <v>792594.71</v>
      </c>
      <c r="P43" s="448">
        <v>0</v>
      </c>
      <c r="Q43" s="448">
        <v>0</v>
      </c>
      <c r="R43" s="391" t="s">
        <v>151</v>
      </c>
      <c r="S43" s="394" t="s">
        <v>152</v>
      </c>
      <c r="T43" s="395">
        <v>1</v>
      </c>
      <c r="U43" s="396">
        <v>25000</v>
      </c>
      <c r="V43" s="395" t="s">
        <v>117</v>
      </c>
      <c r="W43" s="383"/>
      <c r="X43" s="383"/>
      <c r="Y43" s="382" t="s">
        <v>106</v>
      </c>
      <c r="Z43" s="377"/>
      <c r="AA43" s="378"/>
      <c r="AB43" s="378"/>
      <c r="AC43" s="378"/>
      <c r="AD43" s="53"/>
      <c r="AE43" s="53"/>
      <c r="AF43" s="53"/>
      <c r="AG43" s="53"/>
    </row>
    <row r="44" spans="2:33" ht="12.75" customHeight="1">
      <c r="B44" s="392" t="s">
        <v>486</v>
      </c>
      <c r="C44" s="693" t="s">
        <v>411</v>
      </c>
      <c r="D44" s="694"/>
      <c r="E44" s="694"/>
      <c r="F44" s="695"/>
      <c r="G44" s="391" t="s">
        <v>49</v>
      </c>
      <c r="H44" s="392" t="s">
        <v>15</v>
      </c>
      <c r="I44" s="392" t="s">
        <v>125</v>
      </c>
      <c r="J44" s="392" t="s">
        <v>77</v>
      </c>
      <c r="K44" s="393" t="s">
        <v>72</v>
      </c>
      <c r="L44" s="448">
        <f t="shared" si="4"/>
        <v>539979.56</v>
      </c>
      <c r="M44" s="406">
        <v>1</v>
      </c>
      <c r="N44" s="448">
        <f t="shared" si="5"/>
        <v>539979.56</v>
      </c>
      <c r="O44" s="448">
        <v>539979.56</v>
      </c>
      <c r="P44" s="448">
        <v>0</v>
      </c>
      <c r="Q44" s="448">
        <v>0</v>
      </c>
      <c r="R44" s="391" t="s">
        <v>26</v>
      </c>
      <c r="S44" s="394">
        <v>1</v>
      </c>
      <c r="T44" s="395">
        <v>1</v>
      </c>
      <c r="U44" s="396">
        <v>146</v>
      </c>
      <c r="V44" s="395" t="s">
        <v>117</v>
      </c>
      <c r="W44" s="396"/>
      <c r="X44" s="383"/>
      <c r="Y44" s="382" t="s">
        <v>106</v>
      </c>
      <c r="Z44" s="377"/>
      <c r="AA44" s="378"/>
      <c r="AB44" s="378"/>
      <c r="AC44" s="378"/>
      <c r="AD44" s="53"/>
      <c r="AE44" s="53"/>
      <c r="AF44" s="53"/>
      <c r="AG44" s="53"/>
    </row>
    <row r="45" spans="2:33" ht="12.75" customHeight="1">
      <c r="B45" s="447" t="s">
        <v>410</v>
      </c>
      <c r="C45" s="696" t="s">
        <v>451</v>
      </c>
      <c r="D45" s="697"/>
      <c r="E45" s="697"/>
      <c r="F45" s="698"/>
      <c r="G45" s="391" t="s">
        <v>49</v>
      </c>
      <c r="H45" s="392" t="s">
        <v>15</v>
      </c>
      <c r="I45" s="392" t="s">
        <v>125</v>
      </c>
      <c r="J45" s="392" t="s">
        <v>77</v>
      </c>
      <c r="K45" s="393" t="s">
        <v>452</v>
      </c>
      <c r="L45" s="448">
        <f t="shared" si="4"/>
        <v>51507.990000000005</v>
      </c>
      <c r="M45" s="406">
        <v>1</v>
      </c>
      <c r="N45" s="448">
        <f t="shared" si="5"/>
        <v>51507.990000000005</v>
      </c>
      <c r="O45" s="448">
        <v>51507.990000000005</v>
      </c>
      <c r="P45" s="448">
        <v>0</v>
      </c>
      <c r="Q45" s="448">
        <v>0</v>
      </c>
      <c r="R45" s="391" t="s">
        <v>29</v>
      </c>
      <c r="S45" s="394">
        <v>1</v>
      </c>
      <c r="T45" s="395">
        <v>1</v>
      </c>
      <c r="U45" s="396">
        <v>166</v>
      </c>
      <c r="V45" s="395" t="s">
        <v>117</v>
      </c>
      <c r="W45" s="396"/>
      <c r="X45" s="383" t="s">
        <v>106</v>
      </c>
      <c r="Y45" s="383"/>
      <c r="Z45" s="377"/>
      <c r="AA45" s="378"/>
      <c r="AB45" s="378"/>
      <c r="AC45" s="378"/>
      <c r="AD45" s="53"/>
      <c r="AE45" s="53"/>
      <c r="AF45" s="53"/>
      <c r="AG45" s="53"/>
    </row>
    <row r="46" spans="2:33" ht="19.5" customHeight="1">
      <c r="B46" s="447" t="s">
        <v>487</v>
      </c>
      <c r="C46" s="696" t="s">
        <v>531</v>
      </c>
      <c r="D46" s="697"/>
      <c r="E46" s="697"/>
      <c r="F46" s="698"/>
      <c r="G46" s="391" t="s">
        <v>49</v>
      </c>
      <c r="H46" s="392" t="s">
        <v>15</v>
      </c>
      <c r="I46" s="392" t="s">
        <v>126</v>
      </c>
      <c r="J46" s="392" t="s">
        <v>77</v>
      </c>
      <c r="K46" s="393" t="s">
        <v>75</v>
      </c>
      <c r="L46" s="448">
        <f t="shared" si="4"/>
        <v>151784.21000000002</v>
      </c>
      <c r="M46" s="406">
        <v>1</v>
      </c>
      <c r="N46" s="448">
        <f t="shared" si="5"/>
        <v>151784.21000000002</v>
      </c>
      <c r="O46" s="448">
        <v>151784.21000000002</v>
      </c>
      <c r="P46" s="448">
        <v>0</v>
      </c>
      <c r="Q46" s="448">
        <v>0</v>
      </c>
      <c r="R46" s="391" t="s">
        <v>26</v>
      </c>
      <c r="S46" s="394">
        <v>1</v>
      </c>
      <c r="T46" s="395">
        <v>1</v>
      </c>
      <c r="U46" s="396">
        <v>1148</v>
      </c>
      <c r="V46" s="395" t="s">
        <v>117</v>
      </c>
      <c r="W46" s="383"/>
      <c r="X46" s="383" t="s">
        <v>106</v>
      </c>
      <c r="Y46" s="382"/>
      <c r="Z46" s="377"/>
      <c r="AA46" s="378"/>
      <c r="AB46" s="378"/>
      <c r="AC46" s="378"/>
      <c r="AD46" s="53"/>
      <c r="AE46" s="53"/>
      <c r="AF46" s="53"/>
      <c r="AG46" s="53"/>
    </row>
    <row r="47" spans="2:33" ht="19.5" customHeight="1">
      <c r="B47" s="447" t="s">
        <v>459</v>
      </c>
      <c r="C47" s="696" t="s">
        <v>468</v>
      </c>
      <c r="D47" s="697"/>
      <c r="E47" s="697"/>
      <c r="F47" s="698"/>
      <c r="G47" s="391" t="s">
        <v>49</v>
      </c>
      <c r="H47" s="392" t="s">
        <v>15</v>
      </c>
      <c r="I47" s="392" t="s">
        <v>126</v>
      </c>
      <c r="J47" s="392" t="s">
        <v>77</v>
      </c>
      <c r="K47" s="393" t="s">
        <v>75</v>
      </c>
      <c r="L47" s="448">
        <f t="shared" si="4"/>
        <v>140998</v>
      </c>
      <c r="M47" s="406">
        <v>1</v>
      </c>
      <c r="N47" s="448">
        <f t="shared" si="5"/>
        <v>140998</v>
      </c>
      <c r="O47" s="448">
        <v>140998</v>
      </c>
      <c r="P47" s="448">
        <v>0</v>
      </c>
      <c r="Q47" s="448">
        <v>0</v>
      </c>
      <c r="R47" s="391" t="s">
        <v>26</v>
      </c>
      <c r="S47" s="394">
        <v>1</v>
      </c>
      <c r="T47" s="395">
        <v>1</v>
      </c>
      <c r="U47" s="396">
        <v>1148</v>
      </c>
      <c r="V47" s="395" t="s">
        <v>117</v>
      </c>
      <c r="W47" s="383"/>
      <c r="X47" s="383" t="s">
        <v>106</v>
      </c>
      <c r="Y47" s="382"/>
      <c r="Z47" s="377"/>
      <c r="AA47" s="378"/>
      <c r="AB47" s="378"/>
      <c r="AC47" s="378"/>
      <c r="AD47" s="53"/>
      <c r="AE47" s="53"/>
      <c r="AF47" s="53"/>
      <c r="AG47" s="53"/>
    </row>
    <row r="48" spans="2:33" ht="19.5" customHeight="1" thickBot="1">
      <c r="B48" s="447" t="s">
        <v>573</v>
      </c>
      <c r="C48" s="699" t="s">
        <v>589</v>
      </c>
      <c r="D48" s="699"/>
      <c r="E48" s="699"/>
      <c r="F48" s="699"/>
      <c r="G48" s="391" t="s">
        <v>49</v>
      </c>
      <c r="H48" s="392" t="s">
        <v>15</v>
      </c>
      <c r="I48" s="392" t="s">
        <v>126</v>
      </c>
      <c r="J48" s="392" t="s">
        <v>77</v>
      </c>
      <c r="K48" s="393" t="s">
        <v>51</v>
      </c>
      <c r="L48" s="448">
        <f t="shared" si="4"/>
        <v>459609.51</v>
      </c>
      <c r="M48" s="406">
        <v>1</v>
      </c>
      <c r="N48" s="448">
        <f t="shared" si="5"/>
        <v>459609.51</v>
      </c>
      <c r="O48" s="448">
        <v>459609.51</v>
      </c>
      <c r="P48" s="448">
        <v>0</v>
      </c>
      <c r="Q48" s="448">
        <v>0</v>
      </c>
      <c r="R48" s="391" t="s">
        <v>26</v>
      </c>
      <c r="S48" s="394">
        <v>1</v>
      </c>
      <c r="T48" s="395">
        <v>1</v>
      </c>
      <c r="U48" s="396">
        <v>1148</v>
      </c>
      <c r="V48" s="395" t="s">
        <v>117</v>
      </c>
      <c r="W48" s="383"/>
      <c r="X48" s="383" t="s">
        <v>106</v>
      </c>
      <c r="Y48" s="382"/>
      <c r="Z48" s="377"/>
      <c r="AA48" s="378"/>
      <c r="AB48" s="378"/>
      <c r="AC48" s="378"/>
      <c r="AD48" s="53"/>
      <c r="AE48" s="53"/>
      <c r="AF48" s="53"/>
      <c r="AG48" s="53"/>
    </row>
    <row r="49" spans="2:33" ht="13.5" thickBot="1">
      <c r="B49" s="1"/>
      <c r="C49" s="1"/>
      <c r="D49" s="1"/>
      <c r="E49" s="1"/>
      <c r="F49" s="1"/>
      <c r="G49" s="89"/>
      <c r="H49" s="1"/>
      <c r="I49" s="1"/>
      <c r="J49" s="1"/>
      <c r="K49" s="85" t="s">
        <v>12</v>
      </c>
      <c r="L49" s="79">
        <f>SUM(L19:L48)</f>
        <v>12738915.198000005</v>
      </c>
      <c r="M49" s="29"/>
      <c r="N49" s="78">
        <f>SUM(N19:N48)</f>
        <v>12738915.198000005</v>
      </c>
      <c r="O49" s="78">
        <f>SUM(O18:O48)</f>
        <v>10865427.198</v>
      </c>
      <c r="P49" s="78">
        <f>SUM(P18:P48)</f>
        <v>936744</v>
      </c>
      <c r="Q49" s="78">
        <f>SUM(Q19:Q48)</f>
        <v>936744</v>
      </c>
      <c r="R49" s="1"/>
      <c r="S49" s="1"/>
      <c r="T49" s="1"/>
      <c r="U49" s="1"/>
      <c r="V49" s="97"/>
      <c r="W49" s="1"/>
      <c r="X49" s="1"/>
      <c r="Y49" s="1"/>
      <c r="Z49" s="231"/>
      <c r="AA49" s="53"/>
      <c r="AB49" s="53"/>
      <c r="AC49" s="53"/>
      <c r="AD49" s="53"/>
      <c r="AE49" s="53"/>
      <c r="AF49" s="53"/>
      <c r="AG49" s="53"/>
    </row>
    <row r="50" spans="13:33" ht="12.75">
      <c r="M50" s="29"/>
      <c r="Z50" s="53"/>
      <c r="AA50" s="682"/>
      <c r="AB50" s="682"/>
      <c r="AC50" s="379"/>
      <c r="AD50" s="53"/>
      <c r="AE50" s="53"/>
      <c r="AF50" s="379"/>
      <c r="AG50" s="53"/>
    </row>
    <row r="51" spans="3:33" ht="12.75">
      <c r="C51" s="80"/>
      <c r="D51" s="261"/>
      <c r="E51" s="256"/>
      <c r="T51" s="700" t="s">
        <v>67</v>
      </c>
      <c r="U51" s="700"/>
      <c r="V51" s="700"/>
      <c r="W51" s="700"/>
      <c r="X51" s="700"/>
      <c r="Y51" s="700"/>
      <c r="Z51" s="53"/>
      <c r="AA51" s="53"/>
      <c r="AB51" s="53"/>
      <c r="AC51" s="53"/>
      <c r="AD51" s="53"/>
      <c r="AE51" s="53"/>
      <c r="AF51" s="53"/>
      <c r="AG51" s="53"/>
    </row>
    <row r="52" spans="15:33" ht="12.75">
      <c r="O52" s="167"/>
      <c r="P52" s="263"/>
      <c r="Q52" s="263"/>
      <c r="T52" s="701" t="s">
        <v>19</v>
      </c>
      <c r="U52" s="701"/>
      <c r="V52" s="701"/>
      <c r="W52" s="701"/>
      <c r="X52" s="701"/>
      <c r="Y52" s="701"/>
      <c r="Z52" s="53"/>
      <c r="AA52" s="53"/>
      <c r="AB52" s="53"/>
      <c r="AC52" s="53"/>
      <c r="AD52" s="53"/>
      <c r="AE52" s="53"/>
      <c r="AF52" s="53"/>
      <c r="AG52" s="53"/>
    </row>
    <row r="53" spans="20:33" ht="12.75">
      <c r="T53" s="30"/>
      <c r="U53" s="30"/>
      <c r="V53" s="30"/>
      <c r="W53" s="30"/>
      <c r="X53" s="30"/>
      <c r="Y53" s="30"/>
      <c r="Z53" s="53"/>
      <c r="AA53" s="682"/>
      <c r="AB53" s="682"/>
      <c r="AC53" s="379"/>
      <c r="AD53" s="53"/>
      <c r="AE53" s="53"/>
      <c r="AF53" s="379"/>
      <c r="AG53" s="53"/>
    </row>
    <row r="57" ht="12.75">
      <c r="N57" s="167"/>
    </row>
    <row r="59" ht="12.75">
      <c r="N59" s="167"/>
    </row>
  </sheetData>
  <sheetProtection/>
  <mergeCells count="58">
    <mergeCell ref="C33:F33"/>
    <mergeCell ref="C21:F21"/>
    <mergeCell ref="C23:F23"/>
    <mergeCell ref="C41:F41"/>
    <mergeCell ref="C29:F29"/>
    <mergeCell ref="C35:F35"/>
    <mergeCell ref="C32:F32"/>
    <mergeCell ref="C28:F28"/>
    <mergeCell ref="C31:F31"/>
    <mergeCell ref="C38:F38"/>
    <mergeCell ref="C39:F39"/>
    <mergeCell ref="C30:F30"/>
    <mergeCell ref="C24:F24"/>
    <mergeCell ref="C26:F26"/>
    <mergeCell ref="C27:F27"/>
    <mergeCell ref="C25:F25"/>
    <mergeCell ref="AA53:AB53"/>
    <mergeCell ref="AA50:AB50"/>
    <mergeCell ref="C34:F34"/>
    <mergeCell ref="C43:F43"/>
    <mergeCell ref="C47:F47"/>
    <mergeCell ref="C37:F37"/>
    <mergeCell ref="C48:F48"/>
    <mergeCell ref="T51:Y51"/>
    <mergeCell ref="C46:F46"/>
    <mergeCell ref="C44:F44"/>
    <mergeCell ref="C36:F36"/>
    <mergeCell ref="C40:F40"/>
    <mergeCell ref="C42:F42"/>
    <mergeCell ref="T52:Y52"/>
    <mergeCell ref="C45:F45"/>
    <mergeCell ref="B15:B16"/>
    <mergeCell ref="U15:U16"/>
    <mergeCell ref="K8:O8"/>
    <mergeCell ref="H15:H16"/>
    <mergeCell ref="D8:G8"/>
    <mergeCell ref="B12:Y12"/>
    <mergeCell ref="V15:V16"/>
    <mergeCell ref="X15:Y15"/>
    <mergeCell ref="W15:W16"/>
    <mergeCell ref="K15:K16"/>
    <mergeCell ref="J15:J16"/>
    <mergeCell ref="M15:M16"/>
    <mergeCell ref="G15:G16"/>
    <mergeCell ref="R15:T15"/>
    <mergeCell ref="B3:Y3"/>
    <mergeCell ref="B4:Y4"/>
    <mergeCell ref="B5:Y5"/>
    <mergeCell ref="K7:O7"/>
    <mergeCell ref="P6:R6"/>
    <mergeCell ref="C22:F22"/>
    <mergeCell ref="N15:Q15"/>
    <mergeCell ref="C18:F18"/>
    <mergeCell ref="L15:L16"/>
    <mergeCell ref="C15:F16"/>
    <mergeCell ref="I15:I16"/>
    <mergeCell ref="C19:F19"/>
    <mergeCell ref="C20:F20"/>
  </mergeCells>
  <printOptions horizontalCentered="1" verticalCentered="1"/>
  <pageMargins left="0.5905511811023623" right="0.3937007874015748" top="0.7874015748031497" bottom="0" header="0" footer="0"/>
  <pageSetup horizontalDpi="300" verticalDpi="300" orientation="landscape" paperSize="5" scale="65" r:id="rId2"/>
  <drawing r:id="rId1"/>
</worksheet>
</file>

<file path=xl/worksheets/sheet10.xml><?xml version="1.0" encoding="utf-8"?>
<worksheet xmlns="http://schemas.openxmlformats.org/spreadsheetml/2006/main" xmlns:r="http://schemas.openxmlformats.org/officeDocument/2006/relationships">
  <dimension ref="A1:Y56"/>
  <sheetViews>
    <sheetView view="pageBreakPreview" zoomScaleSheetLayoutView="100" zoomScalePageLayoutView="0" workbookViewId="0" topLeftCell="A10">
      <selection activeCell="M41" sqref="M41"/>
    </sheetView>
  </sheetViews>
  <sheetFormatPr defaultColWidth="11.421875" defaultRowHeight="12.75"/>
  <cols>
    <col min="1" max="1" width="1.1484375" style="21" customWidth="1"/>
    <col min="2" max="2" width="10.57421875" style="21" customWidth="1"/>
    <col min="3" max="5" width="10.7109375" style="21" customWidth="1"/>
    <col min="6" max="6" width="12.57421875" style="21" customWidth="1"/>
    <col min="7" max="7" width="8.140625" style="21" customWidth="1"/>
    <col min="8" max="8" width="5.7109375" style="21" customWidth="1"/>
    <col min="9" max="9" width="10.421875" style="21" customWidth="1"/>
    <col min="10" max="10" width="19.28125" style="21" customWidth="1"/>
    <col min="11" max="11" width="14.28125" style="21" customWidth="1"/>
    <col min="12" max="12" width="7.421875" style="21" customWidth="1"/>
    <col min="13" max="15" width="12.7109375" style="21" customWidth="1"/>
    <col min="16" max="16" width="8.57421875" style="21" customWidth="1"/>
    <col min="17" max="17" width="8.28125" style="21" customWidth="1"/>
    <col min="18" max="18" width="9.421875" style="21" customWidth="1"/>
    <col min="19" max="19" width="11.00390625" style="21" customWidth="1"/>
    <col min="20" max="20" width="11.140625" style="21" customWidth="1"/>
    <col min="21" max="21" width="9.00390625" style="21" customWidth="1"/>
    <col min="22" max="22" width="9.28125" style="21" customWidth="1"/>
    <col min="23" max="23" width="12.28125" style="21" bestFit="1" customWidth="1"/>
    <col min="24" max="16384" width="11.421875" style="21" customWidth="1"/>
  </cols>
  <sheetData>
    <row r="1" spans="2:22" ht="15.75">
      <c r="B1" s="716" t="s">
        <v>37</v>
      </c>
      <c r="C1" s="717"/>
      <c r="D1" s="717"/>
      <c r="E1" s="717"/>
      <c r="F1" s="717"/>
      <c r="G1" s="717"/>
      <c r="H1" s="717"/>
      <c r="I1" s="717"/>
      <c r="J1" s="717"/>
      <c r="K1" s="717"/>
      <c r="L1" s="717"/>
      <c r="M1" s="717"/>
      <c r="N1" s="717"/>
      <c r="O1" s="717"/>
      <c r="P1" s="717"/>
      <c r="Q1" s="717"/>
      <c r="R1" s="717"/>
      <c r="S1" s="717"/>
      <c r="T1" s="717"/>
      <c r="U1" s="717"/>
      <c r="V1" s="718"/>
    </row>
    <row r="2" spans="2:22" ht="15.75">
      <c r="B2" s="678" t="s">
        <v>38</v>
      </c>
      <c r="C2" s="679"/>
      <c r="D2" s="679"/>
      <c r="E2" s="679"/>
      <c r="F2" s="679"/>
      <c r="G2" s="679"/>
      <c r="H2" s="679"/>
      <c r="I2" s="679"/>
      <c r="J2" s="679"/>
      <c r="K2" s="679"/>
      <c r="L2" s="679"/>
      <c r="M2" s="679"/>
      <c r="N2" s="679"/>
      <c r="O2" s="679"/>
      <c r="P2" s="679"/>
      <c r="Q2" s="679"/>
      <c r="R2" s="679"/>
      <c r="S2" s="679"/>
      <c r="T2" s="679"/>
      <c r="U2" s="679"/>
      <c r="V2" s="680"/>
    </row>
    <row r="3" spans="2:22" ht="12.75">
      <c r="B3" s="681" t="s">
        <v>39</v>
      </c>
      <c r="C3" s="682"/>
      <c r="D3" s="682"/>
      <c r="E3" s="682"/>
      <c r="F3" s="682"/>
      <c r="G3" s="682"/>
      <c r="H3" s="682"/>
      <c r="I3" s="682"/>
      <c r="J3" s="682"/>
      <c r="K3" s="682"/>
      <c r="L3" s="682"/>
      <c r="M3" s="682"/>
      <c r="N3" s="682"/>
      <c r="O3" s="682"/>
      <c r="P3" s="682"/>
      <c r="Q3" s="682"/>
      <c r="R3" s="682"/>
      <c r="S3" s="682"/>
      <c r="T3" s="682"/>
      <c r="U3" s="682"/>
      <c r="V3" s="683"/>
    </row>
    <row r="4" spans="2:22" ht="12.75">
      <c r="B4" s="103"/>
      <c r="D4" s="102" t="s">
        <v>34</v>
      </c>
      <c r="E4" s="102" t="s">
        <v>35</v>
      </c>
      <c r="F4" s="102"/>
      <c r="G4" s="53"/>
      <c r="H4" s="53"/>
      <c r="I4" s="53"/>
      <c r="J4" s="53"/>
      <c r="K4" s="53"/>
      <c r="L4" s="53"/>
      <c r="M4" s="53"/>
      <c r="N4" s="53"/>
      <c r="O4" s="53"/>
      <c r="P4" s="53"/>
      <c r="Q4" s="53"/>
      <c r="R4" s="53"/>
      <c r="S4" s="53"/>
      <c r="T4" s="53"/>
      <c r="U4" s="53"/>
      <c r="V4" s="104"/>
    </row>
    <row r="5" spans="2:22" ht="12.75">
      <c r="B5" s="103"/>
      <c r="D5" s="102" t="str">
        <f>'AGUA POTABLE 1'!D7</f>
        <v>FONDO DE  INFRAESTRUCTURA SOCIAL MUNICIPAL.</v>
      </c>
      <c r="E5" s="102"/>
      <c r="F5" s="102"/>
      <c r="H5" s="187"/>
      <c r="I5" s="187"/>
      <c r="J5" s="684" t="s">
        <v>196</v>
      </c>
      <c r="K5" s="684"/>
      <c r="L5" s="684"/>
      <c r="M5" s="684"/>
      <c r="N5" s="684"/>
      <c r="O5" s="187"/>
      <c r="P5" s="187"/>
      <c r="Q5" s="187"/>
      <c r="R5" s="53"/>
      <c r="S5" s="53"/>
      <c r="T5" s="53"/>
      <c r="U5" s="53"/>
      <c r="V5" s="104"/>
    </row>
    <row r="6" spans="2:22" ht="12.75">
      <c r="B6" s="103"/>
      <c r="D6" s="102" t="str">
        <f>'INF PROD RURAL 9'!B6</f>
        <v>FECHA:   SEPTIEMBRE DEL 2012</v>
      </c>
      <c r="E6" s="102"/>
      <c r="F6" s="102"/>
      <c r="H6" s="188"/>
      <c r="I6" s="188"/>
      <c r="J6" s="682" t="s">
        <v>42</v>
      </c>
      <c r="K6" s="682"/>
      <c r="L6" s="682"/>
      <c r="M6" s="682"/>
      <c r="N6" s="682"/>
      <c r="O6" s="188"/>
      <c r="P6" s="188"/>
      <c r="Q6" s="188"/>
      <c r="R6" s="219">
        <f>'INF PROD RURAL 9'!U7</f>
        <v>41172</v>
      </c>
      <c r="S6" s="53"/>
      <c r="T6" s="53"/>
      <c r="U6" s="53"/>
      <c r="V6" s="104"/>
    </row>
    <row r="7" spans="2:22" ht="12.75">
      <c r="B7" s="103"/>
      <c r="D7" s="102" t="s">
        <v>30</v>
      </c>
      <c r="E7" s="102" t="s">
        <v>31</v>
      </c>
      <c r="F7" s="102"/>
      <c r="G7" s="53"/>
      <c r="H7" s="53"/>
      <c r="I7" s="53"/>
      <c r="J7" s="53"/>
      <c r="K7" s="53"/>
      <c r="L7" s="53"/>
      <c r="M7" s="53"/>
      <c r="N7" s="53"/>
      <c r="O7" s="53"/>
      <c r="P7" s="53"/>
      <c r="Q7" s="53"/>
      <c r="R7" s="53"/>
      <c r="S7" s="53"/>
      <c r="T7" s="53"/>
      <c r="U7" s="53"/>
      <c r="V7" s="104"/>
    </row>
    <row r="8" spans="2:22" ht="12.75">
      <c r="B8" s="103"/>
      <c r="D8" s="102" t="s">
        <v>32</v>
      </c>
      <c r="E8" s="102"/>
      <c r="F8" s="102"/>
      <c r="G8" s="53"/>
      <c r="H8" s="53"/>
      <c r="I8" s="53"/>
      <c r="J8" s="53"/>
      <c r="K8" s="53"/>
      <c r="L8" s="53"/>
      <c r="M8" s="53"/>
      <c r="N8" s="53"/>
      <c r="O8" s="53"/>
      <c r="P8" s="53"/>
      <c r="Q8" s="53"/>
      <c r="R8" s="53"/>
      <c r="S8" s="53"/>
      <c r="T8" s="53"/>
      <c r="U8" s="53"/>
      <c r="V8" s="104"/>
    </row>
    <row r="9" spans="2:22" ht="12.75">
      <c r="B9" s="103"/>
      <c r="D9" s="102" t="s">
        <v>33</v>
      </c>
      <c r="E9" s="102"/>
      <c r="F9" s="102"/>
      <c r="G9" s="53"/>
      <c r="H9" s="53"/>
      <c r="I9" s="53"/>
      <c r="J9" s="53"/>
      <c r="K9" s="53"/>
      <c r="L9" s="53"/>
      <c r="M9" s="53"/>
      <c r="N9" s="53"/>
      <c r="O9" s="53"/>
      <c r="P9" s="53"/>
      <c r="Q9" s="53"/>
      <c r="R9" s="53"/>
      <c r="S9" s="53"/>
      <c r="T9" s="53"/>
      <c r="U9" s="53"/>
      <c r="V9" s="104"/>
    </row>
    <row r="10" spans="2:22" ht="12.75">
      <c r="B10" s="687" t="s">
        <v>36</v>
      </c>
      <c r="C10" s="688"/>
      <c r="D10" s="688"/>
      <c r="E10" s="688"/>
      <c r="F10" s="688"/>
      <c r="G10" s="688"/>
      <c r="H10" s="688"/>
      <c r="I10" s="688"/>
      <c r="J10" s="688"/>
      <c r="K10" s="688"/>
      <c r="L10" s="688"/>
      <c r="M10" s="688"/>
      <c r="N10" s="688"/>
      <c r="O10" s="688"/>
      <c r="P10" s="688"/>
      <c r="Q10" s="688"/>
      <c r="R10" s="688"/>
      <c r="S10" s="688"/>
      <c r="T10" s="688"/>
      <c r="U10" s="688"/>
      <c r="V10" s="689"/>
    </row>
    <row r="11" spans="2:22" ht="13.5" thickBot="1">
      <c r="B11" s="105"/>
      <c r="C11" s="106"/>
      <c r="D11" s="106"/>
      <c r="E11" s="106"/>
      <c r="F11" s="106"/>
      <c r="G11" s="106"/>
      <c r="H11" s="106"/>
      <c r="I11" s="106"/>
      <c r="J11" s="106"/>
      <c r="K11" s="106"/>
      <c r="L11" s="106"/>
      <c r="M11" s="106"/>
      <c r="N11" s="106"/>
      <c r="O11" s="106"/>
      <c r="P11" s="106"/>
      <c r="Q11" s="106"/>
      <c r="R11" s="106"/>
      <c r="S11" s="107" t="s">
        <v>40</v>
      </c>
      <c r="T11" s="108">
        <v>10</v>
      </c>
      <c r="U11" s="108" t="s">
        <v>41</v>
      </c>
      <c r="V11" s="109">
        <v>12</v>
      </c>
    </row>
    <row r="12" ht="4.5" customHeight="1" thickBot="1"/>
    <row r="13" spans="1:25" ht="12.75" customHeight="1">
      <c r="A13" s="22"/>
      <c r="B13" s="668" t="s">
        <v>0</v>
      </c>
      <c r="C13" s="670" t="s">
        <v>1</v>
      </c>
      <c r="D13" s="671"/>
      <c r="E13" s="671"/>
      <c r="F13" s="672"/>
      <c r="G13" s="672" t="s">
        <v>2</v>
      </c>
      <c r="H13" s="668" t="s">
        <v>3</v>
      </c>
      <c r="I13" s="671" t="s">
        <v>4</v>
      </c>
      <c r="J13" s="668" t="s">
        <v>5</v>
      </c>
      <c r="K13" s="668" t="s">
        <v>6</v>
      </c>
      <c r="L13" s="671" t="s">
        <v>22</v>
      </c>
      <c r="M13" s="690" t="s">
        <v>7</v>
      </c>
      <c r="N13" s="691"/>
      <c r="O13" s="692"/>
      <c r="P13" s="690" t="s">
        <v>8</v>
      </c>
      <c r="Q13" s="691"/>
      <c r="R13" s="692"/>
      <c r="S13" s="668" t="s">
        <v>9</v>
      </c>
      <c r="T13" s="671" t="s">
        <v>56</v>
      </c>
      <c r="U13" s="668" t="s">
        <v>10</v>
      </c>
      <c r="V13" s="668" t="s">
        <v>11</v>
      </c>
      <c r="Y13" s="22"/>
    </row>
    <row r="14" spans="2:22" ht="18.75" customHeight="1" thickBot="1">
      <c r="B14" s="669"/>
      <c r="C14" s="673"/>
      <c r="D14" s="674"/>
      <c r="E14" s="674"/>
      <c r="F14" s="675"/>
      <c r="G14" s="675"/>
      <c r="H14" s="669"/>
      <c r="I14" s="674"/>
      <c r="J14" s="669"/>
      <c r="K14" s="669"/>
      <c r="L14" s="675"/>
      <c r="M14" s="195" t="s">
        <v>12</v>
      </c>
      <c r="N14" s="196" t="s">
        <v>42</v>
      </c>
      <c r="O14" s="197" t="s">
        <v>113</v>
      </c>
      <c r="P14" s="195" t="s">
        <v>13</v>
      </c>
      <c r="Q14" s="196" t="s">
        <v>14</v>
      </c>
      <c r="R14" s="197" t="s">
        <v>235</v>
      </c>
      <c r="S14" s="669"/>
      <c r="T14" s="675"/>
      <c r="U14" s="669"/>
      <c r="V14" s="669"/>
    </row>
    <row r="15" spans="2:24" ht="12.75">
      <c r="B15" s="237"/>
      <c r="C15" s="803"/>
      <c r="D15" s="804"/>
      <c r="E15" s="804"/>
      <c r="F15" s="805"/>
      <c r="G15" s="237"/>
      <c r="H15" s="237"/>
      <c r="I15" s="237"/>
      <c r="J15" s="237"/>
      <c r="K15" s="237"/>
      <c r="L15" s="237"/>
      <c r="M15" s="6"/>
      <c r="N15" s="6"/>
      <c r="O15" s="6"/>
      <c r="P15" s="6"/>
      <c r="Q15" s="6"/>
      <c r="R15" s="6"/>
      <c r="S15" s="6"/>
      <c r="T15" s="6"/>
      <c r="U15" s="6"/>
      <c r="V15" s="6"/>
      <c r="W15" s="252"/>
      <c r="X15" s="252"/>
    </row>
    <row r="16" spans="2:24" ht="12.75">
      <c r="B16" s="247">
        <v>11</v>
      </c>
      <c r="C16" s="137" t="s">
        <v>18</v>
      </c>
      <c r="D16" s="138"/>
      <c r="E16" s="138"/>
      <c r="F16" s="139"/>
      <c r="G16" s="68"/>
      <c r="H16" s="68"/>
      <c r="I16" s="69"/>
      <c r="J16" s="158"/>
      <c r="K16" s="164"/>
      <c r="L16" s="110"/>
      <c r="M16" s="23"/>
      <c r="N16" s="206"/>
      <c r="O16" s="2"/>
      <c r="P16" s="8"/>
      <c r="Q16" s="3"/>
      <c r="R16" s="178"/>
      <c r="S16" s="201"/>
      <c r="T16" s="178"/>
      <c r="U16" s="28"/>
      <c r="V16" s="28"/>
      <c r="W16" s="251"/>
      <c r="X16" s="252"/>
    </row>
    <row r="17" spans="2:24" ht="12.75">
      <c r="B17" s="247">
        <v>1134</v>
      </c>
      <c r="C17" s="799" t="s">
        <v>160</v>
      </c>
      <c r="D17" s="800"/>
      <c r="E17" s="800"/>
      <c r="F17" s="139"/>
      <c r="G17" s="68"/>
      <c r="H17" s="68"/>
      <c r="I17" s="69"/>
      <c r="J17" s="158"/>
      <c r="K17" s="164"/>
      <c r="L17" s="110"/>
      <c r="M17" s="23"/>
      <c r="N17" s="206"/>
      <c r="O17" s="2"/>
      <c r="P17" s="8"/>
      <c r="Q17" s="3"/>
      <c r="R17" s="178"/>
      <c r="S17" s="201"/>
      <c r="T17" s="178"/>
      <c r="U17" s="28"/>
      <c r="V17" s="28"/>
      <c r="W17" s="251"/>
      <c r="X17" s="252"/>
    </row>
    <row r="18" spans="2:24" ht="12.75">
      <c r="B18" s="87"/>
      <c r="C18" s="356" t="s">
        <v>163</v>
      </c>
      <c r="D18" s="364"/>
      <c r="E18" s="365"/>
      <c r="F18" s="366"/>
      <c r="G18" s="68" t="s">
        <v>21</v>
      </c>
      <c r="H18" s="8">
        <v>11</v>
      </c>
      <c r="I18" s="17" t="s">
        <v>164</v>
      </c>
      <c r="J18" s="158" t="s">
        <v>17</v>
      </c>
      <c r="K18" s="72">
        <v>316481.25</v>
      </c>
      <c r="L18" s="110"/>
      <c r="M18" s="23"/>
      <c r="N18" s="206"/>
      <c r="O18" s="2"/>
      <c r="P18" s="8"/>
      <c r="Q18" s="3"/>
      <c r="R18" s="170"/>
      <c r="S18" s="181"/>
      <c r="T18" s="170"/>
      <c r="U18" s="28"/>
      <c r="V18" s="28"/>
      <c r="W18" s="251">
        <v>906379.14</v>
      </c>
      <c r="X18" s="252" t="s">
        <v>171</v>
      </c>
    </row>
    <row r="19" spans="2:24" ht="12.75">
      <c r="B19" s="247">
        <v>1137</v>
      </c>
      <c r="C19" s="248" t="s">
        <v>161</v>
      </c>
      <c r="D19" s="133"/>
      <c r="E19" s="163"/>
      <c r="F19" s="134"/>
      <c r="G19" s="8"/>
      <c r="H19" s="8"/>
      <c r="I19" s="17"/>
      <c r="J19" s="157"/>
      <c r="K19" s="72"/>
      <c r="L19" s="110"/>
      <c r="M19" s="23"/>
      <c r="N19" s="206"/>
      <c r="O19" s="2"/>
      <c r="P19" s="8"/>
      <c r="Q19" s="3"/>
      <c r="R19" s="170"/>
      <c r="S19" s="181"/>
      <c r="T19" s="170"/>
      <c r="U19" s="28"/>
      <c r="V19" s="28"/>
      <c r="W19" s="251"/>
      <c r="X19" s="252"/>
    </row>
    <row r="20" spans="2:24" ht="12.75">
      <c r="B20" s="87"/>
      <c r="C20" s="132" t="s">
        <v>120</v>
      </c>
      <c r="D20" s="133"/>
      <c r="E20" s="133"/>
      <c r="F20" s="134"/>
      <c r="G20" s="68" t="s">
        <v>21</v>
      </c>
      <c r="H20" s="8">
        <v>11</v>
      </c>
      <c r="I20" s="17" t="s">
        <v>165</v>
      </c>
      <c r="J20" s="158" t="s">
        <v>17</v>
      </c>
      <c r="K20" s="72">
        <v>262322.02</v>
      </c>
      <c r="L20" s="110"/>
      <c r="M20" s="23"/>
      <c r="N20" s="206"/>
      <c r="O20" s="2"/>
      <c r="P20" s="8"/>
      <c r="Q20" s="3"/>
      <c r="R20" s="170"/>
      <c r="S20" s="181"/>
      <c r="T20" s="170"/>
      <c r="U20" s="28"/>
      <c r="V20" s="28"/>
      <c r="W20" s="251"/>
      <c r="X20" s="252"/>
    </row>
    <row r="21" spans="2:24" ht="12.75">
      <c r="B21" s="247">
        <v>1140</v>
      </c>
      <c r="C21" s="248" t="s">
        <v>162</v>
      </c>
      <c r="D21" s="133"/>
      <c r="E21" s="163"/>
      <c r="F21" s="134"/>
      <c r="G21" s="8"/>
      <c r="H21" s="8"/>
      <c r="I21" s="17"/>
      <c r="J21" s="157"/>
      <c r="K21" s="72"/>
      <c r="L21" s="110"/>
      <c r="M21" s="23"/>
      <c r="N21" s="206"/>
      <c r="O21" s="2"/>
      <c r="P21" s="8"/>
      <c r="Q21" s="3"/>
      <c r="R21" s="170"/>
      <c r="S21" s="181"/>
      <c r="T21" s="170"/>
      <c r="U21" s="28"/>
      <c r="V21" s="28"/>
      <c r="W21" s="251"/>
      <c r="X21" s="252"/>
    </row>
    <row r="22" spans="2:24" ht="12.75">
      <c r="B22" s="68"/>
      <c r="C22" s="140" t="s">
        <v>119</v>
      </c>
      <c r="D22" s="141"/>
      <c r="E22" s="141"/>
      <c r="F22" s="142"/>
      <c r="G22" s="68" t="s">
        <v>21</v>
      </c>
      <c r="H22" s="8">
        <v>11</v>
      </c>
      <c r="I22" s="69" t="s">
        <v>166</v>
      </c>
      <c r="J22" s="158" t="s">
        <v>17</v>
      </c>
      <c r="K22" s="72">
        <v>1200000</v>
      </c>
      <c r="L22" s="116"/>
      <c r="M22" s="72"/>
      <c r="N22" s="72"/>
      <c r="O22" s="86"/>
      <c r="P22" s="68"/>
      <c r="Q22" s="96"/>
      <c r="R22" s="169"/>
      <c r="S22" s="200"/>
      <c r="T22" s="169"/>
      <c r="U22" s="70"/>
      <c r="V22" s="70"/>
      <c r="W22" s="251"/>
      <c r="X22" s="252"/>
    </row>
    <row r="23" spans="2:24" ht="12.75">
      <c r="B23" s="68"/>
      <c r="C23" s="802"/>
      <c r="D23" s="800"/>
      <c r="E23" s="800"/>
      <c r="F23" s="801"/>
      <c r="G23" s="68"/>
      <c r="H23" s="68"/>
      <c r="I23" s="69"/>
      <c r="J23" s="158"/>
      <c r="K23" s="72"/>
      <c r="L23" s="116"/>
      <c r="M23" s="72"/>
      <c r="N23" s="72"/>
      <c r="O23" s="86"/>
      <c r="P23" s="68"/>
      <c r="Q23" s="96"/>
      <c r="R23" s="169"/>
      <c r="S23" s="200"/>
      <c r="T23" s="169"/>
      <c r="U23" s="70"/>
      <c r="V23" s="70"/>
      <c r="W23" s="251"/>
      <c r="X23" s="252"/>
    </row>
    <row r="24" spans="2:24" ht="12.75">
      <c r="B24" s="68"/>
      <c r="C24" s="802"/>
      <c r="D24" s="800"/>
      <c r="E24" s="800"/>
      <c r="F24" s="801"/>
      <c r="G24" s="68"/>
      <c r="H24" s="68"/>
      <c r="I24" s="69"/>
      <c r="J24" s="158"/>
      <c r="K24" s="72"/>
      <c r="L24" s="116"/>
      <c r="M24" s="72"/>
      <c r="N24" s="72"/>
      <c r="O24" s="86"/>
      <c r="P24" s="68"/>
      <c r="Q24" s="96"/>
      <c r="R24" s="169"/>
      <c r="S24" s="200"/>
      <c r="T24" s="169"/>
      <c r="U24" s="70"/>
      <c r="V24" s="70"/>
      <c r="W24" s="251"/>
      <c r="X24" s="252"/>
    </row>
    <row r="25" spans="2:24" ht="12.75">
      <c r="B25" s="68"/>
      <c r="C25" s="802"/>
      <c r="D25" s="800"/>
      <c r="E25" s="800"/>
      <c r="F25" s="801"/>
      <c r="G25" s="68"/>
      <c r="H25" s="68"/>
      <c r="I25" s="69"/>
      <c r="J25" s="158"/>
      <c r="K25" s="72"/>
      <c r="L25" s="116"/>
      <c r="M25" s="72"/>
      <c r="N25" s="72"/>
      <c r="O25" s="86"/>
      <c r="P25" s="68"/>
      <c r="Q25" s="96"/>
      <c r="R25" s="169"/>
      <c r="S25" s="200"/>
      <c r="T25" s="169"/>
      <c r="U25" s="70"/>
      <c r="V25" s="70"/>
      <c r="W25" s="251"/>
      <c r="X25" s="252"/>
    </row>
    <row r="26" spans="2:24" ht="12.75">
      <c r="B26" s="68"/>
      <c r="C26" s="802"/>
      <c r="D26" s="800"/>
      <c r="E26" s="800"/>
      <c r="F26" s="801"/>
      <c r="G26" s="68"/>
      <c r="H26" s="68"/>
      <c r="I26" s="69"/>
      <c r="J26" s="158"/>
      <c r="K26" s="72"/>
      <c r="L26" s="116"/>
      <c r="M26" s="72"/>
      <c r="N26" s="72"/>
      <c r="O26" s="86"/>
      <c r="P26" s="68"/>
      <c r="Q26" s="96"/>
      <c r="R26" s="169"/>
      <c r="S26" s="200"/>
      <c r="T26" s="169"/>
      <c r="U26" s="70"/>
      <c r="V26" s="70"/>
      <c r="W26" s="251"/>
      <c r="X26" s="252"/>
    </row>
    <row r="27" spans="2:24" ht="12.75">
      <c r="B27" s="68"/>
      <c r="C27" s="802"/>
      <c r="D27" s="800"/>
      <c r="E27" s="800"/>
      <c r="F27" s="801"/>
      <c r="G27" s="68"/>
      <c r="H27" s="68"/>
      <c r="I27" s="69"/>
      <c r="J27" s="158"/>
      <c r="K27" s="72"/>
      <c r="L27" s="116"/>
      <c r="M27" s="72"/>
      <c r="N27" s="72"/>
      <c r="O27" s="86"/>
      <c r="P27" s="68"/>
      <c r="Q27" s="96"/>
      <c r="R27" s="169"/>
      <c r="S27" s="200"/>
      <c r="T27" s="169"/>
      <c r="U27" s="70"/>
      <c r="V27" s="70"/>
      <c r="W27" s="252"/>
      <c r="X27" s="252"/>
    </row>
    <row r="28" spans="2:24" ht="12.75">
      <c r="B28" s="68"/>
      <c r="C28" s="802"/>
      <c r="D28" s="800"/>
      <c r="E28" s="800"/>
      <c r="F28" s="801"/>
      <c r="G28" s="68"/>
      <c r="H28" s="68"/>
      <c r="I28" s="69"/>
      <c r="J28" s="158"/>
      <c r="K28" s="72"/>
      <c r="L28" s="116"/>
      <c r="M28" s="72"/>
      <c r="N28" s="72"/>
      <c r="O28" s="86"/>
      <c r="P28" s="68"/>
      <c r="Q28" s="96"/>
      <c r="R28" s="169"/>
      <c r="S28" s="200"/>
      <c r="T28" s="169"/>
      <c r="U28" s="70"/>
      <c r="V28" s="70"/>
      <c r="W28" s="252"/>
      <c r="X28" s="252"/>
    </row>
    <row r="29" spans="2:24" ht="12.75">
      <c r="B29" s="87"/>
      <c r="C29" s="129"/>
      <c r="D29" s="130"/>
      <c r="E29" s="130"/>
      <c r="F29" s="131"/>
      <c r="G29" s="68"/>
      <c r="H29" s="8"/>
      <c r="I29" s="17"/>
      <c r="J29" s="157"/>
      <c r="K29" s="164"/>
      <c r="L29" s="116"/>
      <c r="M29" s="72"/>
      <c r="N29" s="72"/>
      <c r="O29" s="86"/>
      <c r="P29" s="68"/>
      <c r="Q29" s="96"/>
      <c r="R29" s="169"/>
      <c r="S29" s="180"/>
      <c r="T29" s="169"/>
      <c r="U29" s="70"/>
      <c r="V29" s="70"/>
      <c r="W29" s="252"/>
      <c r="X29" s="252"/>
    </row>
    <row r="30" spans="2:24" ht="12.75">
      <c r="B30" s="3"/>
      <c r="C30" s="799"/>
      <c r="D30" s="800"/>
      <c r="E30" s="800"/>
      <c r="F30" s="801"/>
      <c r="G30" s="8"/>
      <c r="H30" s="8"/>
      <c r="I30" s="17"/>
      <c r="J30" s="157"/>
      <c r="K30" s="164"/>
      <c r="L30" s="110"/>
      <c r="M30" s="23"/>
      <c r="N30" s="23"/>
      <c r="O30" s="2"/>
      <c r="P30" s="8"/>
      <c r="Q30" s="3"/>
      <c r="R30" s="170"/>
      <c r="S30" s="181"/>
      <c r="T30" s="170"/>
      <c r="U30" s="28"/>
      <c r="V30" s="28"/>
      <c r="W30" s="252"/>
      <c r="X30" s="252"/>
    </row>
    <row r="31" spans="2:24" ht="12.75">
      <c r="B31" s="87"/>
      <c r="C31" s="129"/>
      <c r="D31" s="130"/>
      <c r="E31" s="130"/>
      <c r="F31" s="131"/>
      <c r="G31" s="68"/>
      <c r="H31" s="8"/>
      <c r="I31" s="17"/>
      <c r="J31" s="157"/>
      <c r="K31" s="72"/>
      <c r="L31" s="116"/>
      <c r="M31" s="72"/>
      <c r="N31" s="72"/>
      <c r="O31" s="86"/>
      <c r="P31" s="68"/>
      <c r="Q31" s="96"/>
      <c r="R31" s="169"/>
      <c r="S31" s="180"/>
      <c r="T31" s="169"/>
      <c r="U31" s="70"/>
      <c r="V31" s="70"/>
      <c r="W31" s="252"/>
      <c r="X31" s="252"/>
    </row>
    <row r="32" spans="2:24" ht="12.75">
      <c r="B32" s="3"/>
      <c r="C32" s="799"/>
      <c r="D32" s="800"/>
      <c r="E32" s="800"/>
      <c r="F32" s="801"/>
      <c r="G32" s="8"/>
      <c r="H32" s="8"/>
      <c r="I32" s="17"/>
      <c r="J32" s="157"/>
      <c r="K32" s="164"/>
      <c r="L32" s="110"/>
      <c r="M32" s="23"/>
      <c r="N32" s="23"/>
      <c r="O32" s="2"/>
      <c r="P32" s="8"/>
      <c r="Q32" s="3"/>
      <c r="R32" s="170"/>
      <c r="S32" s="181"/>
      <c r="T32" s="170"/>
      <c r="U32" s="28"/>
      <c r="V32" s="28"/>
      <c r="W32" s="252"/>
      <c r="X32" s="252"/>
    </row>
    <row r="33" spans="2:24" ht="12.75">
      <c r="B33" s="3"/>
      <c r="C33" s="132"/>
      <c r="D33" s="133"/>
      <c r="E33" s="133"/>
      <c r="F33" s="134"/>
      <c r="G33" s="8"/>
      <c r="H33" s="8"/>
      <c r="I33" s="17"/>
      <c r="J33" s="157"/>
      <c r="K33" s="23"/>
      <c r="L33" s="110"/>
      <c r="M33" s="23"/>
      <c r="N33" s="23"/>
      <c r="O33" s="2"/>
      <c r="P33" s="8"/>
      <c r="Q33" s="3"/>
      <c r="R33" s="170"/>
      <c r="S33" s="181"/>
      <c r="T33" s="170"/>
      <c r="U33" s="28"/>
      <c r="V33" s="28"/>
      <c r="W33" s="252"/>
      <c r="X33" s="252"/>
    </row>
    <row r="34" spans="2:24" ht="12.75">
      <c r="B34" s="3"/>
      <c r="C34" s="135"/>
      <c r="D34" s="89"/>
      <c r="E34" s="89"/>
      <c r="F34" s="136"/>
      <c r="G34" s="8"/>
      <c r="H34" s="8"/>
      <c r="I34" s="17"/>
      <c r="J34" s="157"/>
      <c r="K34" s="12"/>
      <c r="L34" s="110"/>
      <c r="M34" s="12"/>
      <c r="N34" s="12"/>
      <c r="O34" s="2"/>
      <c r="P34" s="8"/>
      <c r="Q34" s="3"/>
      <c r="R34" s="170"/>
      <c r="S34" s="181"/>
      <c r="T34" s="170"/>
      <c r="U34" s="7"/>
      <c r="V34" s="3"/>
      <c r="W34" s="252"/>
      <c r="X34" s="252"/>
    </row>
    <row r="35" spans="2:24" ht="13.5" thickBot="1">
      <c r="B35" s="4"/>
      <c r="C35" s="5"/>
      <c r="D35" s="143"/>
      <c r="E35" s="143"/>
      <c r="F35" s="144"/>
      <c r="G35" s="4"/>
      <c r="H35" s="4"/>
      <c r="I35" s="4"/>
      <c r="J35" s="160"/>
      <c r="K35" s="5"/>
      <c r="L35" s="112"/>
      <c r="M35" s="19"/>
      <c r="N35" s="19"/>
      <c r="O35" s="4"/>
      <c r="P35" s="4"/>
      <c r="Q35" s="20"/>
      <c r="R35" s="112"/>
      <c r="S35" s="182"/>
      <c r="T35" s="112"/>
      <c r="U35" s="4"/>
      <c r="V35" s="4"/>
      <c r="W35" s="252"/>
      <c r="X35" s="252"/>
    </row>
    <row r="36" spans="2:23" ht="13.5" thickBot="1">
      <c r="B36" s="1"/>
      <c r="C36" s="1"/>
      <c r="D36" s="1"/>
      <c r="E36" s="1"/>
      <c r="F36" s="1"/>
      <c r="G36" s="1"/>
      <c r="H36" s="1"/>
      <c r="I36" s="1"/>
      <c r="J36" s="85" t="s">
        <v>12</v>
      </c>
      <c r="K36" s="79">
        <f>SUM(K18:K28)</f>
        <v>1778803.27</v>
      </c>
      <c r="L36" s="166"/>
      <c r="M36" s="79">
        <f>SUM(M12:M35)</f>
        <v>0</v>
      </c>
      <c r="N36" s="79">
        <f>SUM(N12:N35)</f>
        <v>0</v>
      </c>
      <c r="O36" s="79">
        <f>SUM(O12:O35)</f>
        <v>0</v>
      </c>
      <c r="P36" s="1"/>
      <c r="Q36" s="1"/>
      <c r="R36" s="1"/>
      <c r="S36" s="1"/>
      <c r="T36" s="1"/>
      <c r="U36" s="1"/>
      <c r="V36" s="1"/>
      <c r="W36" s="257">
        <f>SUM(W15:W35)</f>
        <v>906379.14</v>
      </c>
    </row>
    <row r="37" spans="2:22" ht="12.75">
      <c r="B37" s="1"/>
      <c r="C37" s="1"/>
      <c r="D37" s="1"/>
      <c r="E37" s="1"/>
      <c r="F37" s="1"/>
      <c r="G37" s="1"/>
      <c r="H37" s="1"/>
      <c r="I37" s="1"/>
      <c r="J37" s="1"/>
      <c r="K37" s="259"/>
      <c r="O37" s="1"/>
      <c r="P37" s="1"/>
      <c r="Q37" s="1"/>
      <c r="R37" s="1"/>
      <c r="S37" s="1"/>
      <c r="T37" s="1"/>
      <c r="U37" s="1"/>
      <c r="V37" s="1"/>
    </row>
    <row r="38" spans="3:13" ht="12.75">
      <c r="C38" s="80"/>
      <c r="D38" s="338"/>
      <c r="E38" s="80"/>
      <c r="J38" s="227"/>
      <c r="K38" s="229"/>
      <c r="L38" s="226"/>
      <c r="M38" s="227"/>
    </row>
    <row r="39" spans="10:14" ht="12.75">
      <c r="J39" s="225"/>
      <c r="K39" s="231"/>
      <c r="L39" s="226"/>
      <c r="M39" s="226"/>
      <c r="N39" s="31"/>
    </row>
    <row r="40" spans="5:13" ht="12.75">
      <c r="E40"/>
      <c r="F40"/>
      <c r="G40"/>
      <c r="H40"/>
      <c r="I40"/>
      <c r="J40"/>
      <c r="K40" s="227"/>
      <c r="L40" s="227"/>
      <c r="M40" s="223"/>
    </row>
    <row r="41" spans="3:22" ht="12.75">
      <c r="C41" s="29"/>
      <c r="D41" s="29"/>
      <c r="E41"/>
      <c r="F41"/>
      <c r="G41"/>
      <c r="H41"/>
      <c r="I41"/>
      <c r="J41"/>
      <c r="K41" s="227"/>
      <c r="L41" s="227"/>
      <c r="M41" s="227"/>
      <c r="R41" s="700" t="s">
        <v>80</v>
      </c>
      <c r="S41" s="700"/>
      <c r="T41" s="700"/>
      <c r="U41" s="700"/>
      <c r="V41" s="700"/>
    </row>
    <row r="42" spans="3:22" ht="12.75">
      <c r="C42" s="29"/>
      <c r="D42" s="29"/>
      <c r="E42"/>
      <c r="F42"/>
      <c r="G42"/>
      <c r="H42"/>
      <c r="I42"/>
      <c r="J42"/>
      <c r="K42" s="229"/>
      <c r="L42" s="227"/>
      <c r="M42" s="227"/>
      <c r="R42" s="701" t="s">
        <v>19</v>
      </c>
      <c r="S42" s="701"/>
      <c r="T42" s="701"/>
      <c r="U42" s="701"/>
      <c r="V42" s="701"/>
    </row>
    <row r="43" spans="3:13" ht="12.75">
      <c r="C43" s="29"/>
      <c r="D43" s="29"/>
      <c r="E43"/>
      <c r="F43"/>
      <c r="G43"/>
      <c r="H43"/>
      <c r="I43"/>
      <c r="J43"/>
      <c r="K43" s="227"/>
      <c r="L43" s="227"/>
      <c r="M43" s="224"/>
    </row>
    <row r="44" spans="3:13" ht="12.75">
      <c r="C44" s="29"/>
      <c r="D44" s="29"/>
      <c r="E44"/>
      <c r="F44"/>
      <c r="G44"/>
      <c r="H44"/>
      <c r="I44"/>
      <c r="J44"/>
      <c r="K44" s="229"/>
      <c r="L44" s="227"/>
      <c r="M44" s="227"/>
    </row>
    <row r="45" spans="3:13" ht="12.75">
      <c r="C45" s="29"/>
      <c r="D45" s="29"/>
      <c r="E45"/>
      <c r="F45"/>
      <c r="G45"/>
      <c r="H45"/>
      <c r="I45"/>
      <c r="J45"/>
      <c r="K45" s="230"/>
      <c r="L45" s="227"/>
      <c r="M45" s="227"/>
    </row>
    <row r="46" spans="10:13" ht="12.75">
      <c r="J46" s="227"/>
      <c r="K46" s="227"/>
      <c r="L46" s="227"/>
      <c r="M46" s="227"/>
    </row>
    <row r="47" spans="10:13" ht="12.75">
      <c r="J47" s="227"/>
      <c r="K47" s="227"/>
      <c r="L47" s="227"/>
      <c r="M47" s="227"/>
    </row>
    <row r="48" spans="10:13" ht="12.75">
      <c r="J48" s="227"/>
      <c r="K48" s="227"/>
      <c r="L48" s="227"/>
      <c r="M48" s="227"/>
    </row>
    <row r="55" spans="7:10" ht="12.75">
      <c r="G55" s="13"/>
      <c r="I55" s="13"/>
      <c r="J55" s="13"/>
    </row>
    <row r="56" spans="7:10" ht="12.75">
      <c r="G56" s="13"/>
      <c r="I56" s="13"/>
      <c r="J56" s="13"/>
    </row>
  </sheetData>
  <sheetProtection/>
  <mergeCells count="32">
    <mergeCell ref="R41:V41"/>
    <mergeCell ref="C32:F32"/>
    <mergeCell ref="P13:R13"/>
    <mergeCell ref="U13:U14"/>
    <mergeCell ref="R42:V42"/>
    <mergeCell ref="C17:E17"/>
    <mergeCell ref="C23:F23"/>
    <mergeCell ref="C24:F24"/>
    <mergeCell ref="C25:F25"/>
    <mergeCell ref="C26:F26"/>
    <mergeCell ref="C27:F27"/>
    <mergeCell ref="C28:F28"/>
    <mergeCell ref="C30:F30"/>
    <mergeCell ref="C15:F15"/>
    <mergeCell ref="L13:L14"/>
    <mergeCell ref="H13:H14"/>
    <mergeCell ref="B1:V1"/>
    <mergeCell ref="B2:V2"/>
    <mergeCell ref="B3:V3"/>
    <mergeCell ref="J5:N5"/>
    <mergeCell ref="B13:B14"/>
    <mergeCell ref="J6:N6"/>
    <mergeCell ref="K13:K14"/>
    <mergeCell ref="J13:J14"/>
    <mergeCell ref="M13:O13"/>
    <mergeCell ref="B10:V10"/>
    <mergeCell ref="V13:V14"/>
    <mergeCell ref="C13:F14"/>
    <mergeCell ref="G13:G14"/>
    <mergeCell ref="S13:S14"/>
    <mergeCell ref="T13:T14"/>
    <mergeCell ref="I13:I14"/>
  </mergeCells>
  <printOptions horizontalCentered="1"/>
  <pageMargins left="0" right="0" top="0.984251968503937" bottom="0" header="0.31496062992125984" footer="0.31496062992125984"/>
  <pageSetup horizontalDpi="600" verticalDpi="600" orientation="landscape" paperSize="5" scale="70" r:id="rId2"/>
  <drawing r:id="rId1"/>
</worksheet>
</file>

<file path=xl/worksheets/sheet11.xml><?xml version="1.0" encoding="utf-8"?>
<worksheet xmlns="http://schemas.openxmlformats.org/spreadsheetml/2006/main" xmlns:r="http://schemas.openxmlformats.org/officeDocument/2006/relationships">
  <dimension ref="A1:Y59"/>
  <sheetViews>
    <sheetView tabSelected="1" view="pageBreakPreview" zoomScaleSheetLayoutView="100" zoomScalePageLayoutView="0" workbookViewId="0" topLeftCell="A13">
      <selection activeCell="K32" sqref="K32"/>
    </sheetView>
  </sheetViews>
  <sheetFormatPr defaultColWidth="11.421875" defaultRowHeight="12.75"/>
  <cols>
    <col min="1" max="1" width="1.1484375" style="21" customWidth="1"/>
    <col min="2" max="2" width="10.57421875" style="21" customWidth="1"/>
    <col min="3" max="5" width="10.7109375" style="21" customWidth="1"/>
    <col min="6" max="6" width="12.57421875" style="21" customWidth="1"/>
    <col min="7" max="7" width="8.140625" style="21" customWidth="1"/>
    <col min="8" max="8" width="5.7109375" style="21" customWidth="1"/>
    <col min="9" max="9" width="10.421875" style="21" customWidth="1"/>
    <col min="10" max="10" width="19.28125" style="21" customWidth="1"/>
    <col min="11" max="11" width="14.28125" style="21" customWidth="1"/>
    <col min="12" max="12" width="7.421875" style="21" customWidth="1"/>
    <col min="13" max="15" width="12.7109375" style="21" customWidth="1"/>
    <col min="16" max="16" width="8.57421875" style="21" customWidth="1"/>
    <col min="17" max="17" width="8.28125" style="21" customWidth="1"/>
    <col min="18" max="18" width="9.421875" style="21" customWidth="1"/>
    <col min="19" max="19" width="11.00390625" style="21" customWidth="1"/>
    <col min="20" max="20" width="11.140625" style="21" customWidth="1"/>
    <col min="21" max="21" width="9.00390625" style="21" customWidth="1"/>
    <col min="22" max="22" width="9.28125" style="21" customWidth="1"/>
    <col min="23" max="16384" width="11.421875" style="21" customWidth="1"/>
  </cols>
  <sheetData>
    <row r="1" spans="2:22" ht="15.75">
      <c r="B1" s="716" t="s">
        <v>37</v>
      </c>
      <c r="C1" s="717"/>
      <c r="D1" s="717"/>
      <c r="E1" s="717"/>
      <c r="F1" s="717"/>
      <c r="G1" s="717"/>
      <c r="H1" s="717"/>
      <c r="I1" s="717"/>
      <c r="J1" s="717"/>
      <c r="K1" s="717"/>
      <c r="L1" s="717"/>
      <c r="M1" s="717"/>
      <c r="N1" s="717"/>
      <c r="O1" s="717"/>
      <c r="P1" s="717"/>
      <c r="Q1" s="717"/>
      <c r="R1" s="717"/>
      <c r="S1" s="717"/>
      <c r="T1" s="717"/>
      <c r="U1" s="717"/>
      <c r="V1" s="718"/>
    </row>
    <row r="2" spans="2:22" ht="15.75">
      <c r="B2" s="678" t="s">
        <v>38</v>
      </c>
      <c r="C2" s="679"/>
      <c r="D2" s="679"/>
      <c r="E2" s="679"/>
      <c r="F2" s="679"/>
      <c r="G2" s="679"/>
      <c r="H2" s="679"/>
      <c r="I2" s="679"/>
      <c r="J2" s="679"/>
      <c r="K2" s="679"/>
      <c r="L2" s="679"/>
      <c r="M2" s="679"/>
      <c r="N2" s="679"/>
      <c r="O2" s="679"/>
      <c r="P2" s="679"/>
      <c r="Q2" s="679"/>
      <c r="R2" s="679"/>
      <c r="S2" s="679"/>
      <c r="T2" s="679"/>
      <c r="U2" s="679"/>
      <c r="V2" s="680"/>
    </row>
    <row r="3" spans="2:22" ht="12.75">
      <c r="B3" s="681" t="s">
        <v>39</v>
      </c>
      <c r="C3" s="682"/>
      <c r="D3" s="682"/>
      <c r="E3" s="682"/>
      <c r="F3" s="682"/>
      <c r="G3" s="682"/>
      <c r="H3" s="682"/>
      <c r="I3" s="682"/>
      <c r="J3" s="682"/>
      <c r="K3" s="682"/>
      <c r="L3" s="682"/>
      <c r="M3" s="682"/>
      <c r="N3" s="682"/>
      <c r="O3" s="682"/>
      <c r="P3" s="682"/>
      <c r="Q3" s="682"/>
      <c r="R3" s="682"/>
      <c r="S3" s="682"/>
      <c r="T3" s="682"/>
      <c r="U3" s="682"/>
      <c r="V3" s="683"/>
    </row>
    <row r="4" spans="2:22" ht="12.75">
      <c r="B4" s="103"/>
      <c r="D4" s="102" t="s">
        <v>34</v>
      </c>
      <c r="E4" s="102" t="s">
        <v>35</v>
      </c>
      <c r="F4" s="102"/>
      <c r="G4" s="53"/>
      <c r="H4" s="53"/>
      <c r="I4" s="53"/>
      <c r="J4" s="53"/>
      <c r="K4" s="53"/>
      <c r="L4" s="53"/>
      <c r="M4" s="53"/>
      <c r="N4" s="53"/>
      <c r="O4" s="53"/>
      <c r="P4" s="53"/>
      <c r="Q4" s="53"/>
      <c r="R4" s="53"/>
      <c r="S4" s="53"/>
      <c r="T4" s="53"/>
      <c r="U4" s="53"/>
      <c r="V4" s="104"/>
    </row>
    <row r="5" spans="2:22" ht="12.75">
      <c r="B5" s="103"/>
      <c r="D5" s="102" t="str">
        <f>'AGUA POTABLE 1'!D7</f>
        <v>FONDO DE  INFRAESTRUCTURA SOCIAL MUNICIPAL.</v>
      </c>
      <c r="E5" s="102"/>
      <c r="F5" s="102"/>
      <c r="H5" s="187"/>
      <c r="I5" s="187"/>
      <c r="J5" s="684" t="s">
        <v>196</v>
      </c>
      <c r="K5" s="684"/>
      <c r="L5" s="684"/>
      <c r="M5" s="684"/>
      <c r="N5" s="684"/>
      <c r="O5" s="187"/>
      <c r="P5" s="187"/>
      <c r="Q5" s="187"/>
      <c r="R5" s="53"/>
      <c r="S5" s="53"/>
      <c r="T5" s="53"/>
      <c r="U5" s="53"/>
      <c r="V5" s="104"/>
    </row>
    <row r="6" spans="2:22" ht="12.75">
      <c r="B6" s="103"/>
      <c r="D6" s="102" t="str">
        <f>'INF PROD RURAL 9'!B6</f>
        <v>FECHA:   SEPTIEMBRE DEL 2012</v>
      </c>
      <c r="E6" s="102"/>
      <c r="F6" s="102"/>
      <c r="H6" s="188"/>
      <c r="I6" s="188"/>
      <c r="J6" s="682" t="s">
        <v>42</v>
      </c>
      <c r="K6" s="682"/>
      <c r="L6" s="682"/>
      <c r="M6" s="682"/>
      <c r="N6" s="682"/>
      <c r="O6" s="188"/>
      <c r="P6" s="188"/>
      <c r="Q6" s="188"/>
      <c r="R6" s="53"/>
      <c r="S6" s="53"/>
      <c r="T6" s="53"/>
      <c r="U6" s="53"/>
      <c r="V6" s="104"/>
    </row>
    <row r="7" spans="2:22" ht="12.75">
      <c r="B7" s="103"/>
      <c r="D7" s="102" t="s">
        <v>30</v>
      </c>
      <c r="E7" s="102" t="s">
        <v>31</v>
      </c>
      <c r="F7" s="102"/>
      <c r="G7" s="53"/>
      <c r="H7" s="53"/>
      <c r="I7" s="53"/>
      <c r="J7" s="53"/>
      <c r="K7" s="53"/>
      <c r="L7" s="53"/>
      <c r="M7" s="53"/>
      <c r="N7" s="53"/>
      <c r="O7" s="53"/>
      <c r="P7" s="53"/>
      <c r="Q7" s="53"/>
      <c r="R7" s="219">
        <f>INDIRECTOS!R6</f>
        <v>41172</v>
      </c>
      <c r="S7" s="53"/>
      <c r="T7" s="53"/>
      <c r="U7" s="53"/>
      <c r="V7" s="104"/>
    </row>
    <row r="8" spans="2:22" ht="12.75">
      <c r="B8" s="103"/>
      <c r="D8" s="102" t="s">
        <v>32</v>
      </c>
      <c r="E8" s="102"/>
      <c r="F8" s="102"/>
      <c r="G8" s="53"/>
      <c r="H8" s="53"/>
      <c r="I8" s="53"/>
      <c r="J8" s="53"/>
      <c r="K8" s="53"/>
      <c r="L8" s="53"/>
      <c r="M8" s="53"/>
      <c r="N8" s="53"/>
      <c r="O8" s="53"/>
      <c r="P8" s="53"/>
      <c r="Q8" s="53"/>
      <c r="R8" s="53"/>
      <c r="S8" s="53"/>
      <c r="T8" s="53"/>
      <c r="U8" s="53"/>
      <c r="V8" s="104"/>
    </row>
    <row r="9" spans="2:22" ht="12.75">
      <c r="B9" s="103"/>
      <c r="D9" s="102" t="s">
        <v>33</v>
      </c>
      <c r="E9" s="102"/>
      <c r="F9" s="102"/>
      <c r="G9" s="53"/>
      <c r="H9" s="53"/>
      <c r="I9" s="53"/>
      <c r="J9" s="53"/>
      <c r="K9" s="53"/>
      <c r="L9" s="53"/>
      <c r="M9" s="53"/>
      <c r="N9" s="53"/>
      <c r="O9" s="53"/>
      <c r="P9" s="53"/>
      <c r="Q9" s="53"/>
      <c r="R9" s="53"/>
      <c r="S9" s="53"/>
      <c r="T9" s="53"/>
      <c r="U9" s="53"/>
      <c r="V9" s="104"/>
    </row>
    <row r="10" spans="2:22" ht="12.75">
      <c r="B10" s="687" t="s">
        <v>36</v>
      </c>
      <c r="C10" s="688"/>
      <c r="D10" s="688"/>
      <c r="E10" s="688"/>
      <c r="F10" s="688"/>
      <c r="G10" s="688"/>
      <c r="H10" s="688"/>
      <c r="I10" s="688"/>
      <c r="J10" s="688"/>
      <c r="K10" s="688"/>
      <c r="L10" s="688"/>
      <c r="M10" s="688"/>
      <c r="N10" s="688"/>
      <c r="O10" s="688"/>
      <c r="P10" s="688"/>
      <c r="Q10" s="688"/>
      <c r="R10" s="688"/>
      <c r="S10" s="688"/>
      <c r="T10" s="688"/>
      <c r="U10" s="688"/>
      <c r="V10" s="689"/>
    </row>
    <row r="11" spans="2:22" ht="13.5" thickBot="1">
      <c r="B11" s="105"/>
      <c r="C11" s="106"/>
      <c r="D11" s="106"/>
      <c r="E11" s="106"/>
      <c r="F11" s="106"/>
      <c r="G11" s="106"/>
      <c r="H11" s="106"/>
      <c r="I11" s="106"/>
      <c r="J11" s="106"/>
      <c r="K11" s="106"/>
      <c r="L11" s="106"/>
      <c r="M11" s="106"/>
      <c r="N11" s="106"/>
      <c r="O11" s="106"/>
      <c r="P11" s="106"/>
      <c r="Q11" s="106"/>
      <c r="R11" s="106"/>
      <c r="S11" s="107" t="s">
        <v>40</v>
      </c>
      <c r="T11" s="108">
        <v>11</v>
      </c>
      <c r="U11" s="108" t="s">
        <v>41</v>
      </c>
      <c r="V11" s="109">
        <v>12</v>
      </c>
    </row>
    <row r="12" ht="4.5" customHeight="1" thickBot="1"/>
    <row r="13" spans="1:25" ht="12.75" customHeight="1">
      <c r="A13" s="22"/>
      <c r="B13" s="668" t="s">
        <v>0</v>
      </c>
      <c r="C13" s="670" t="s">
        <v>1</v>
      </c>
      <c r="D13" s="671"/>
      <c r="E13" s="671"/>
      <c r="F13" s="672"/>
      <c r="G13" s="672" t="s">
        <v>2</v>
      </c>
      <c r="H13" s="668" t="s">
        <v>3</v>
      </c>
      <c r="I13" s="671" t="s">
        <v>4</v>
      </c>
      <c r="J13" s="668" t="s">
        <v>5</v>
      </c>
      <c r="K13" s="668" t="s">
        <v>6</v>
      </c>
      <c r="L13" s="671" t="s">
        <v>22</v>
      </c>
      <c r="M13" s="690" t="s">
        <v>7</v>
      </c>
      <c r="N13" s="691"/>
      <c r="O13" s="692"/>
      <c r="P13" s="690" t="s">
        <v>8</v>
      </c>
      <c r="Q13" s="691"/>
      <c r="R13" s="692"/>
      <c r="S13" s="668" t="s">
        <v>9</v>
      </c>
      <c r="T13" s="671" t="s">
        <v>56</v>
      </c>
      <c r="U13" s="668" t="s">
        <v>10</v>
      </c>
      <c r="V13" s="668" t="s">
        <v>11</v>
      </c>
      <c r="Y13" s="22"/>
    </row>
    <row r="14" spans="2:22" ht="18.75" customHeight="1" thickBot="1">
      <c r="B14" s="669"/>
      <c r="C14" s="673"/>
      <c r="D14" s="674"/>
      <c r="E14" s="674"/>
      <c r="F14" s="675"/>
      <c r="G14" s="675"/>
      <c r="H14" s="669"/>
      <c r="I14" s="674"/>
      <c r="J14" s="669"/>
      <c r="K14" s="669"/>
      <c r="L14" s="675"/>
      <c r="M14" s="195" t="s">
        <v>12</v>
      </c>
      <c r="N14" s="196" t="s">
        <v>42</v>
      </c>
      <c r="O14" s="197" t="s">
        <v>113</v>
      </c>
      <c r="P14" s="195" t="s">
        <v>13</v>
      </c>
      <c r="Q14" s="196" t="s">
        <v>14</v>
      </c>
      <c r="R14" s="197" t="s">
        <v>235</v>
      </c>
      <c r="S14" s="669"/>
      <c r="T14" s="675"/>
      <c r="U14" s="669"/>
      <c r="V14" s="669"/>
    </row>
    <row r="15" spans="2:22" ht="4.5" customHeight="1" thickBot="1">
      <c r="B15" s="1"/>
      <c r="C15" s="1"/>
      <c r="D15" s="1"/>
      <c r="E15" s="1"/>
      <c r="F15" s="1"/>
      <c r="G15" s="1"/>
      <c r="H15" s="1"/>
      <c r="I15" s="1"/>
      <c r="J15" s="1"/>
      <c r="K15" s="1"/>
      <c r="L15" s="1"/>
      <c r="M15" s="13"/>
      <c r="N15" s="13"/>
      <c r="O15" s="13"/>
      <c r="P15" s="13"/>
      <c r="Q15" s="13"/>
      <c r="R15" s="13"/>
      <c r="S15" s="13"/>
      <c r="T15" s="13"/>
      <c r="U15" s="13"/>
      <c r="V15" s="13"/>
    </row>
    <row r="16" spans="1:23" ht="12.75">
      <c r="A16" s="80"/>
      <c r="B16" s="43"/>
      <c r="C16" s="242"/>
      <c r="D16" s="113"/>
      <c r="E16" s="113"/>
      <c r="F16" s="114"/>
      <c r="G16" s="43"/>
      <c r="H16" s="43"/>
      <c r="I16" s="81"/>
      <c r="J16" s="162"/>
      <c r="K16" s="82"/>
      <c r="L16" s="117"/>
      <c r="M16" s="82"/>
      <c r="N16" s="83"/>
      <c r="O16" s="81"/>
      <c r="P16" s="43"/>
      <c r="Q16" s="43"/>
      <c r="R16" s="171"/>
      <c r="S16" s="179"/>
      <c r="T16" s="171"/>
      <c r="U16" s="81"/>
      <c r="V16" s="43"/>
      <c r="W16" s="13"/>
    </row>
    <row r="17" spans="2:22" ht="12.75">
      <c r="B17" s="68"/>
      <c r="C17" s="140"/>
      <c r="D17" s="127"/>
      <c r="E17" s="127"/>
      <c r="F17" s="128"/>
      <c r="G17" s="68"/>
      <c r="H17" s="68"/>
      <c r="I17" s="69"/>
      <c r="J17" s="209"/>
      <c r="K17" s="164"/>
      <c r="L17" s="116"/>
      <c r="M17" s="72"/>
      <c r="N17" s="72"/>
      <c r="O17" s="86"/>
      <c r="P17" s="68"/>
      <c r="Q17" s="96"/>
      <c r="R17" s="169"/>
      <c r="S17" s="200"/>
      <c r="T17" s="169"/>
      <c r="U17" s="70"/>
      <c r="V17" s="70"/>
    </row>
    <row r="18" spans="2:22" ht="12.75">
      <c r="B18" s="87"/>
      <c r="C18" s="135"/>
      <c r="D18" s="89"/>
      <c r="E18" s="89"/>
      <c r="F18" s="136"/>
      <c r="G18" s="8"/>
      <c r="H18" s="8"/>
      <c r="I18" s="17"/>
      <c r="J18" s="157"/>
      <c r="K18" s="23"/>
      <c r="L18" s="110"/>
      <c r="M18" s="23"/>
      <c r="N18" s="206"/>
      <c r="O18" s="2"/>
      <c r="P18" s="8"/>
      <c r="Q18" s="18"/>
      <c r="R18" s="178"/>
      <c r="S18" s="201"/>
      <c r="T18" s="178"/>
      <c r="U18" s="28"/>
      <c r="V18" s="28"/>
    </row>
    <row r="19" spans="2:22" ht="12.75">
      <c r="B19" s="247">
        <v>12</v>
      </c>
      <c r="C19" s="145" t="s">
        <v>20</v>
      </c>
      <c r="D19" s="138"/>
      <c r="E19" s="138"/>
      <c r="F19" s="139"/>
      <c r="G19" s="68"/>
      <c r="H19" s="68"/>
      <c r="I19" s="69"/>
      <c r="J19" s="57"/>
      <c r="K19" s="164"/>
      <c r="L19" s="110"/>
      <c r="M19" s="23"/>
      <c r="N19" s="206"/>
      <c r="O19" s="26"/>
      <c r="P19" s="8"/>
      <c r="Q19" s="18"/>
      <c r="R19" s="178"/>
      <c r="S19" s="201"/>
      <c r="T19" s="178"/>
      <c r="U19" s="28"/>
      <c r="V19" s="28"/>
    </row>
    <row r="20" spans="2:22" ht="12.75">
      <c r="B20" s="247">
        <v>1238</v>
      </c>
      <c r="C20" s="145" t="s">
        <v>158</v>
      </c>
      <c r="D20" s="138"/>
      <c r="E20" s="138"/>
      <c r="F20" s="139"/>
      <c r="G20" s="68" t="s">
        <v>21</v>
      </c>
      <c r="H20" s="68">
        <v>12</v>
      </c>
      <c r="I20" s="69" t="s">
        <v>168</v>
      </c>
      <c r="J20" s="57" t="s">
        <v>17</v>
      </c>
      <c r="K20" s="164">
        <v>445228.76</v>
      </c>
      <c r="L20" s="110"/>
      <c r="M20" s="23"/>
      <c r="N20" s="164"/>
      <c r="O20" s="26"/>
      <c r="P20" s="8"/>
      <c r="Q20" s="18"/>
      <c r="R20" s="178"/>
      <c r="S20" s="201"/>
      <c r="T20" s="178"/>
      <c r="U20" s="28"/>
      <c r="V20" s="28"/>
    </row>
    <row r="21" spans="2:22" ht="12.75">
      <c r="B21" s="68"/>
      <c r="C21" s="140" t="s">
        <v>101</v>
      </c>
      <c r="D21" s="141"/>
      <c r="E21" s="141"/>
      <c r="F21" s="142"/>
      <c r="G21" s="68"/>
      <c r="H21" s="68"/>
      <c r="I21" s="69"/>
      <c r="J21" s="57"/>
      <c r="K21" s="72">
        <v>510165.32</v>
      </c>
      <c r="L21" s="116"/>
      <c r="M21" s="72"/>
      <c r="N21" s="164"/>
      <c r="O21" s="86"/>
      <c r="P21" s="68"/>
      <c r="Q21" s="96"/>
      <c r="R21" s="169"/>
      <c r="S21" s="200"/>
      <c r="T21" s="169"/>
      <c r="U21" s="70"/>
      <c r="V21" s="70"/>
    </row>
    <row r="22" spans="2:22" ht="12.75">
      <c r="B22" s="68"/>
      <c r="C22" s="140" t="s">
        <v>102</v>
      </c>
      <c r="D22" s="141"/>
      <c r="E22" s="141"/>
      <c r="F22" s="142"/>
      <c r="G22" s="68"/>
      <c r="H22" s="68"/>
      <c r="I22" s="69"/>
      <c r="J22" s="57"/>
      <c r="K22" s="72">
        <v>50000</v>
      </c>
      <c r="L22" s="116"/>
      <c r="M22" s="72"/>
      <c r="N22" s="164"/>
      <c r="O22" s="86"/>
      <c r="P22" s="68"/>
      <c r="Q22" s="96"/>
      <c r="R22" s="169"/>
      <c r="S22" s="200"/>
      <c r="T22" s="169"/>
      <c r="U22" s="70"/>
      <c r="V22" s="70"/>
    </row>
    <row r="23" spans="2:22" ht="12.75">
      <c r="B23" s="68"/>
      <c r="C23" s="140" t="s">
        <v>103</v>
      </c>
      <c r="D23" s="141"/>
      <c r="E23" s="141"/>
      <c r="F23" s="142"/>
      <c r="G23" s="68"/>
      <c r="H23" s="68"/>
      <c r="I23" s="69"/>
      <c r="J23" s="57"/>
      <c r="K23" s="72">
        <v>50000</v>
      </c>
      <c r="L23" s="116"/>
      <c r="M23" s="72"/>
      <c r="N23" s="164"/>
      <c r="O23" s="86"/>
      <c r="P23" s="68"/>
      <c r="Q23" s="96"/>
      <c r="R23" s="169"/>
      <c r="S23" s="200"/>
      <c r="T23" s="169"/>
      <c r="U23" s="70"/>
      <c r="V23" s="70"/>
    </row>
    <row r="24" spans="2:22" ht="12.75">
      <c r="B24" s="68"/>
      <c r="C24" s="140" t="s">
        <v>100</v>
      </c>
      <c r="D24" s="141"/>
      <c r="E24" s="141"/>
      <c r="F24" s="142"/>
      <c r="G24" s="68"/>
      <c r="H24" s="68"/>
      <c r="I24" s="69"/>
      <c r="J24" s="57"/>
      <c r="K24" s="72">
        <v>50000</v>
      </c>
      <c r="L24" s="116"/>
      <c r="M24" s="72"/>
      <c r="N24" s="164"/>
      <c r="O24" s="86"/>
      <c r="P24" s="68"/>
      <c r="Q24" s="96"/>
      <c r="R24" s="169"/>
      <c r="S24" s="200"/>
      <c r="T24" s="169"/>
      <c r="U24" s="70"/>
      <c r="V24" s="70"/>
    </row>
    <row r="25" spans="2:22" ht="12.75">
      <c r="B25" s="87"/>
      <c r="C25" s="132" t="s">
        <v>104</v>
      </c>
      <c r="D25" s="133"/>
      <c r="E25" s="163"/>
      <c r="F25" s="134"/>
      <c r="G25" s="8"/>
      <c r="H25" s="8"/>
      <c r="I25" s="17"/>
      <c r="J25" s="157"/>
      <c r="K25" s="72">
        <v>36295.71</v>
      </c>
      <c r="L25" s="110"/>
      <c r="M25" s="23"/>
      <c r="N25" s="164"/>
      <c r="O25" s="2"/>
      <c r="P25" s="8"/>
      <c r="Q25" s="18"/>
      <c r="R25" s="178"/>
      <c r="S25" s="201"/>
      <c r="T25" s="178"/>
      <c r="U25" s="28"/>
      <c r="V25" s="28"/>
    </row>
    <row r="26" spans="2:22" ht="12.75">
      <c r="B26" s="87"/>
      <c r="C26" s="132"/>
      <c r="D26" s="133"/>
      <c r="E26" s="163"/>
      <c r="F26" s="134"/>
      <c r="G26" s="8"/>
      <c r="H26" s="8"/>
      <c r="I26" s="17"/>
      <c r="J26" s="157"/>
      <c r="K26" s="72"/>
      <c r="L26" s="110"/>
      <c r="M26" s="23"/>
      <c r="N26" s="164"/>
      <c r="O26" s="2"/>
      <c r="P26" s="8"/>
      <c r="Q26" s="18"/>
      <c r="R26" s="178"/>
      <c r="S26" s="201"/>
      <c r="T26" s="178"/>
      <c r="U26" s="28"/>
      <c r="V26" s="28"/>
    </row>
    <row r="27" spans="2:22" ht="12.75">
      <c r="B27" s="87"/>
      <c r="C27" s="132"/>
      <c r="D27" s="133"/>
      <c r="E27" s="163"/>
      <c r="F27" s="134"/>
      <c r="G27" s="8"/>
      <c r="H27" s="8"/>
      <c r="I27" s="17"/>
      <c r="J27" s="157"/>
      <c r="K27" s="72"/>
      <c r="L27" s="110"/>
      <c r="M27" s="23"/>
      <c r="N27" s="164"/>
      <c r="O27" s="2"/>
      <c r="P27" s="8"/>
      <c r="Q27" s="18"/>
      <c r="R27" s="178"/>
      <c r="S27" s="201"/>
      <c r="T27" s="178"/>
      <c r="U27" s="28"/>
      <c r="V27" s="28"/>
    </row>
    <row r="28" spans="2:22" ht="24.75" customHeight="1">
      <c r="B28" s="247">
        <v>1239</v>
      </c>
      <c r="C28" s="806" t="s">
        <v>159</v>
      </c>
      <c r="D28" s="807"/>
      <c r="E28" s="807"/>
      <c r="F28" s="808"/>
      <c r="G28" s="68" t="s">
        <v>21</v>
      </c>
      <c r="H28" s="68">
        <v>12</v>
      </c>
      <c r="I28" s="69" t="s">
        <v>167</v>
      </c>
      <c r="J28" s="57" t="s">
        <v>17</v>
      </c>
      <c r="K28" s="164">
        <f>SUM(K29:K30)</f>
        <v>321918.97</v>
      </c>
      <c r="L28" s="110"/>
      <c r="M28" s="23"/>
      <c r="N28" s="164"/>
      <c r="O28" s="26"/>
      <c r="P28" s="8"/>
      <c r="Q28" s="18"/>
      <c r="R28" s="178"/>
      <c r="S28" s="201"/>
      <c r="T28" s="178"/>
      <c r="U28" s="28"/>
      <c r="V28" s="28"/>
    </row>
    <row r="29" spans="2:22" ht="12.75">
      <c r="B29" s="68"/>
      <c r="C29" s="140" t="s">
        <v>99</v>
      </c>
      <c r="D29" s="141"/>
      <c r="E29" s="141"/>
      <c r="F29" s="142"/>
      <c r="G29" s="68"/>
      <c r="H29" s="68"/>
      <c r="I29" s="69"/>
      <c r="J29" s="57"/>
      <c r="K29" s="72">
        <v>110000</v>
      </c>
      <c r="L29" s="116"/>
      <c r="M29" s="72"/>
      <c r="N29" s="164"/>
      <c r="O29" s="86"/>
      <c r="P29" s="68"/>
      <c r="Q29" s="96"/>
      <c r="R29" s="169"/>
      <c r="S29" s="200"/>
      <c r="T29" s="169"/>
      <c r="U29" s="70"/>
      <c r="V29" s="70"/>
    </row>
    <row r="30" spans="2:22" ht="12.75">
      <c r="B30" s="68"/>
      <c r="C30" s="140" t="s">
        <v>118</v>
      </c>
      <c r="D30" s="141"/>
      <c r="E30" s="141"/>
      <c r="F30" s="142"/>
      <c r="G30" s="68"/>
      <c r="H30" s="68"/>
      <c r="I30" s="69"/>
      <c r="J30" s="57"/>
      <c r="K30" s="72">
        <v>211918.97</v>
      </c>
      <c r="L30" s="116"/>
      <c r="M30" s="72"/>
      <c r="N30" s="164"/>
      <c r="O30" s="86"/>
      <c r="P30" s="68"/>
      <c r="Q30" s="96"/>
      <c r="R30" s="169"/>
      <c r="S30" s="200"/>
      <c r="T30" s="169"/>
      <c r="U30" s="70"/>
      <c r="V30" s="70"/>
    </row>
    <row r="31" spans="2:22" ht="12.75">
      <c r="B31" s="87"/>
      <c r="C31" s="132"/>
      <c r="D31" s="133"/>
      <c r="E31" s="133"/>
      <c r="F31" s="134"/>
      <c r="G31" s="8"/>
      <c r="H31" s="8"/>
      <c r="I31" s="17"/>
      <c r="J31" s="157"/>
      <c r="K31" s="72"/>
      <c r="L31" s="110"/>
      <c r="M31" s="23"/>
      <c r="N31" s="164"/>
      <c r="O31" s="2"/>
      <c r="P31" s="8"/>
      <c r="Q31" s="3"/>
      <c r="R31" s="170"/>
      <c r="S31" s="181"/>
      <c r="T31" s="170"/>
      <c r="U31" s="28"/>
      <c r="V31" s="28"/>
    </row>
    <row r="32" spans="2:22" ht="12.75">
      <c r="B32" s="87"/>
      <c r="C32" s="129"/>
      <c r="D32" s="130"/>
      <c r="E32" s="130"/>
      <c r="F32" s="131"/>
      <c r="G32" s="68"/>
      <c r="H32" s="8"/>
      <c r="I32" s="17"/>
      <c r="J32" s="157"/>
      <c r="K32" s="164"/>
      <c r="L32" s="116"/>
      <c r="M32" s="72"/>
      <c r="N32" s="164"/>
      <c r="O32" s="86"/>
      <c r="P32" s="68"/>
      <c r="Q32" s="96"/>
      <c r="R32" s="169"/>
      <c r="S32" s="180"/>
      <c r="T32" s="169"/>
      <c r="U32" s="70"/>
      <c r="V32" s="70"/>
    </row>
    <row r="33" spans="2:22" ht="12.75">
      <c r="B33" s="3"/>
      <c r="C33" s="799"/>
      <c r="D33" s="800"/>
      <c r="E33" s="800"/>
      <c r="F33" s="801"/>
      <c r="G33" s="8"/>
      <c r="H33" s="8"/>
      <c r="I33" s="17"/>
      <c r="J33" s="157"/>
      <c r="K33" s="164"/>
      <c r="L33" s="110"/>
      <c r="M33" s="23"/>
      <c r="N33" s="23"/>
      <c r="O33" s="2"/>
      <c r="P33" s="8"/>
      <c r="Q33" s="3"/>
      <c r="R33" s="170"/>
      <c r="S33" s="181"/>
      <c r="T33" s="170"/>
      <c r="U33" s="28"/>
      <c r="V33" s="28"/>
    </row>
    <row r="34" spans="2:22" ht="12.75">
      <c r="B34" s="87"/>
      <c r="C34" s="129"/>
      <c r="D34" s="130"/>
      <c r="E34" s="130"/>
      <c r="F34" s="131"/>
      <c r="G34" s="68"/>
      <c r="H34" s="8"/>
      <c r="I34" s="17"/>
      <c r="J34" s="157"/>
      <c r="K34" s="72"/>
      <c r="L34" s="116"/>
      <c r="M34" s="72"/>
      <c r="N34" s="72"/>
      <c r="O34" s="86"/>
      <c r="P34" s="68"/>
      <c r="Q34" s="96"/>
      <c r="R34" s="169"/>
      <c r="S34" s="180"/>
      <c r="T34" s="169"/>
      <c r="U34" s="70"/>
      <c r="V34" s="70"/>
    </row>
    <row r="35" spans="2:22" ht="12.75">
      <c r="B35" s="3"/>
      <c r="C35" s="799"/>
      <c r="D35" s="800"/>
      <c r="E35" s="800"/>
      <c r="F35" s="801"/>
      <c r="G35" s="8"/>
      <c r="H35" s="8"/>
      <c r="I35" s="17"/>
      <c r="J35" s="157"/>
      <c r="K35" s="164"/>
      <c r="L35" s="110"/>
      <c r="M35" s="23"/>
      <c r="N35" s="23"/>
      <c r="O35" s="2"/>
      <c r="P35" s="8"/>
      <c r="Q35" s="3"/>
      <c r="R35" s="170"/>
      <c r="S35" s="181"/>
      <c r="T35" s="170"/>
      <c r="U35" s="28"/>
      <c r="V35" s="28"/>
    </row>
    <row r="36" spans="2:22" ht="12.75">
      <c r="B36" s="3"/>
      <c r="C36" s="132"/>
      <c r="D36" s="133"/>
      <c r="E36" s="133"/>
      <c r="F36" s="134"/>
      <c r="G36" s="8"/>
      <c r="H36" s="8"/>
      <c r="I36" s="17"/>
      <c r="J36" s="157"/>
      <c r="K36" s="23"/>
      <c r="L36" s="110"/>
      <c r="M36" s="23"/>
      <c r="N36" s="23"/>
      <c r="O36" s="2"/>
      <c r="P36" s="8"/>
      <c r="Q36" s="3"/>
      <c r="R36" s="170"/>
      <c r="S36" s="181"/>
      <c r="T36" s="170"/>
      <c r="U36" s="28"/>
      <c r="V36" s="28"/>
    </row>
    <row r="37" spans="2:22" ht="12.75">
      <c r="B37" s="3"/>
      <c r="C37" s="135"/>
      <c r="D37" s="89"/>
      <c r="E37" s="89"/>
      <c r="F37" s="136"/>
      <c r="G37" s="8"/>
      <c r="H37" s="8"/>
      <c r="I37" s="17"/>
      <c r="J37" s="157"/>
      <c r="K37" s="12"/>
      <c r="L37" s="110"/>
      <c r="M37" s="12"/>
      <c r="N37" s="12"/>
      <c r="O37" s="2"/>
      <c r="P37" s="8"/>
      <c r="Q37" s="3"/>
      <c r="R37" s="170"/>
      <c r="S37" s="181"/>
      <c r="T37" s="170"/>
      <c r="U37" s="7"/>
      <c r="V37" s="3"/>
    </row>
    <row r="38" spans="2:22" ht="13.5" thickBot="1">
      <c r="B38" s="4"/>
      <c r="C38" s="5"/>
      <c r="D38" s="143"/>
      <c r="E38" s="143"/>
      <c r="F38" s="144"/>
      <c r="G38" s="4"/>
      <c r="H38" s="4"/>
      <c r="I38" s="4"/>
      <c r="J38" s="160"/>
      <c r="K38" s="5"/>
      <c r="L38" s="112"/>
      <c r="M38" s="19"/>
      <c r="N38" s="19"/>
      <c r="O38" s="4"/>
      <c r="P38" s="4"/>
      <c r="Q38" s="20"/>
      <c r="R38" s="112"/>
      <c r="S38" s="182"/>
      <c r="T38" s="112"/>
      <c r="U38" s="4"/>
      <c r="V38" s="4"/>
    </row>
    <row r="39" spans="2:22" ht="13.5" thickBot="1">
      <c r="B39" s="1"/>
      <c r="C39" s="1"/>
      <c r="D39" s="1"/>
      <c r="E39" s="1"/>
      <c r="F39" s="1"/>
      <c r="G39" s="1"/>
      <c r="H39" s="1"/>
      <c r="I39" s="1"/>
      <c r="J39" s="85" t="s">
        <v>12</v>
      </c>
      <c r="K39" s="648">
        <f>K28+K20</f>
        <v>767147.73</v>
      </c>
      <c r="L39" s="166"/>
      <c r="M39" s="79">
        <f>SUM(M12:M38)</f>
        <v>0</v>
      </c>
      <c r="N39" s="79">
        <f>SUM(N12:N38)</f>
        <v>0</v>
      </c>
      <c r="O39" s="79">
        <f>SUM(O12:O38)</f>
        <v>0</v>
      </c>
      <c r="P39" s="1"/>
      <c r="Q39" s="1"/>
      <c r="R39" s="1"/>
      <c r="S39" s="1"/>
      <c r="T39" s="1"/>
      <c r="U39" s="1"/>
      <c r="V39" s="1"/>
    </row>
    <row r="40" spans="2:22" ht="12.75">
      <c r="B40" s="1"/>
      <c r="C40" s="1"/>
      <c r="D40" s="1"/>
      <c r="E40" s="1"/>
      <c r="F40" s="1"/>
      <c r="G40" s="1"/>
      <c r="H40" s="1"/>
      <c r="I40" s="1"/>
      <c r="J40" s="1"/>
      <c r="M40" s="348"/>
      <c r="O40" s="1"/>
      <c r="P40" s="1"/>
      <c r="Q40" s="1"/>
      <c r="R40" s="1"/>
      <c r="S40" s="1"/>
      <c r="T40" s="1"/>
      <c r="U40" s="1"/>
      <c r="V40" s="1"/>
    </row>
    <row r="41" spans="10:13" ht="12.75">
      <c r="J41" s="231"/>
      <c r="K41" s="231"/>
      <c r="L41" s="226"/>
      <c r="M41" s="229"/>
    </row>
    <row r="42" spans="10:14" ht="12.75">
      <c r="J42" s="231"/>
      <c r="K42" s="231"/>
      <c r="L42" s="226"/>
      <c r="M42" s="571"/>
      <c r="N42" s="31"/>
    </row>
    <row r="43" spans="10:13" ht="12.75">
      <c r="J43" s="231"/>
      <c r="K43" s="229"/>
      <c r="L43" s="227"/>
      <c r="M43" s="223"/>
    </row>
    <row r="44" spans="3:22" ht="12.75">
      <c r="C44" s="29"/>
      <c r="D44" s="29"/>
      <c r="E44" s="29"/>
      <c r="F44" s="29"/>
      <c r="G44" s="29"/>
      <c r="H44" s="29"/>
      <c r="I44" s="29"/>
      <c r="J44" s="228"/>
      <c r="K44" s="227"/>
      <c r="L44" s="227"/>
      <c r="M44" s="227"/>
      <c r="R44" s="700" t="s">
        <v>80</v>
      </c>
      <c r="S44" s="700"/>
      <c r="T44" s="700"/>
      <c r="U44" s="700"/>
      <c r="V44" s="700"/>
    </row>
    <row r="45" spans="3:22" ht="12.75">
      <c r="C45" s="29"/>
      <c r="D45" s="29"/>
      <c r="E45" s="29"/>
      <c r="F45" s="29"/>
      <c r="G45" s="29"/>
      <c r="H45" s="29"/>
      <c r="I45" s="29"/>
      <c r="J45" s="224"/>
      <c r="K45" s="229"/>
      <c r="L45" s="227"/>
      <c r="M45" s="227"/>
      <c r="R45" s="701" t="s">
        <v>19</v>
      </c>
      <c r="S45" s="701"/>
      <c r="T45" s="701"/>
      <c r="U45" s="701"/>
      <c r="V45" s="701"/>
    </row>
    <row r="46" spans="3:13" ht="12.75">
      <c r="C46" s="29"/>
      <c r="D46" s="29"/>
      <c r="E46" s="29"/>
      <c r="F46" s="29"/>
      <c r="G46" s="29"/>
      <c r="H46" s="29"/>
      <c r="I46" s="29"/>
      <c r="J46" s="228"/>
      <c r="K46" s="227"/>
      <c r="L46" s="227"/>
      <c r="M46" s="224"/>
    </row>
    <row r="47" spans="3:13" ht="12.75">
      <c r="C47" s="29"/>
      <c r="D47" s="29"/>
      <c r="E47" s="29"/>
      <c r="F47" s="29"/>
      <c r="G47" s="29"/>
      <c r="H47" s="29"/>
      <c r="I47" s="29"/>
      <c r="J47" s="228"/>
      <c r="K47" s="229"/>
      <c r="L47" s="227"/>
      <c r="M47" s="227"/>
    </row>
    <row r="48" spans="3:13" ht="12.75">
      <c r="C48" s="29"/>
      <c r="D48" s="29"/>
      <c r="E48" s="29"/>
      <c r="F48" s="29"/>
      <c r="J48" s="228"/>
      <c r="K48" s="230"/>
      <c r="L48" s="227"/>
      <c r="M48" s="227"/>
    </row>
    <row r="49" spans="10:13" ht="12.75">
      <c r="J49" s="227"/>
      <c r="K49" s="227"/>
      <c r="L49" s="227"/>
      <c r="M49" s="227"/>
    </row>
    <row r="50" spans="10:13" ht="12.75">
      <c r="J50" s="227"/>
      <c r="K50" s="227"/>
      <c r="L50" s="227"/>
      <c r="M50" s="227"/>
    </row>
    <row r="51" spans="10:13" ht="12.75">
      <c r="J51" s="227"/>
      <c r="K51" s="227"/>
      <c r="L51" s="227"/>
      <c r="M51" s="227"/>
    </row>
    <row r="58" spans="7:10" ht="12.75">
      <c r="G58" s="13"/>
      <c r="I58" s="13"/>
      <c r="J58" s="13"/>
    </row>
    <row r="59" spans="7:10" ht="12.75">
      <c r="G59" s="13"/>
      <c r="I59" s="13"/>
      <c r="J59" s="13"/>
    </row>
  </sheetData>
  <sheetProtection/>
  <mergeCells count="25">
    <mergeCell ref="B1:V1"/>
    <mergeCell ref="B2:V2"/>
    <mergeCell ref="B3:V3"/>
    <mergeCell ref="J5:N5"/>
    <mergeCell ref="B13:B14"/>
    <mergeCell ref="J6:N6"/>
    <mergeCell ref="B10:V10"/>
    <mergeCell ref="V13:V14"/>
    <mergeCell ref="T13:T14"/>
    <mergeCell ref="R45:V45"/>
    <mergeCell ref="R44:V44"/>
    <mergeCell ref="C35:F35"/>
    <mergeCell ref="I13:I14"/>
    <mergeCell ref="K13:K14"/>
    <mergeCell ref="H13:H14"/>
    <mergeCell ref="P13:R13"/>
    <mergeCell ref="M13:O13"/>
    <mergeCell ref="S13:S14"/>
    <mergeCell ref="C28:F28"/>
    <mergeCell ref="C33:F33"/>
    <mergeCell ref="U13:U14"/>
    <mergeCell ref="J13:J14"/>
    <mergeCell ref="C13:F14"/>
    <mergeCell ref="G13:G14"/>
    <mergeCell ref="L13:L14"/>
  </mergeCells>
  <printOptions horizontalCentered="1"/>
  <pageMargins left="0" right="0" top="0.984251968503937" bottom="0" header="0.31496062992125984" footer="0.31496062992125984"/>
  <pageSetup horizontalDpi="600" verticalDpi="600" orientation="landscape" paperSize="5" scale="70" r:id="rId2"/>
  <drawing r:id="rId1"/>
</worksheet>
</file>

<file path=xl/worksheets/sheet12.xml><?xml version="1.0" encoding="utf-8"?>
<worksheet xmlns="http://schemas.openxmlformats.org/spreadsheetml/2006/main" xmlns:r="http://schemas.openxmlformats.org/officeDocument/2006/relationships">
  <dimension ref="A1:AA80"/>
  <sheetViews>
    <sheetView view="pageBreakPreview" zoomScaleSheetLayoutView="100" zoomScalePageLayoutView="0" workbookViewId="0" topLeftCell="A1">
      <selection activeCell="K51" sqref="K51"/>
    </sheetView>
  </sheetViews>
  <sheetFormatPr defaultColWidth="11.421875" defaultRowHeight="12.75"/>
  <cols>
    <col min="1" max="1" width="1.1484375" style="21" customWidth="1"/>
    <col min="2" max="2" width="10.57421875" style="21" customWidth="1"/>
    <col min="3" max="5" width="10.7109375" style="21" customWidth="1"/>
    <col min="6" max="6" width="8.421875" style="21" customWidth="1"/>
    <col min="7" max="7" width="8.140625" style="21" customWidth="1"/>
    <col min="8" max="8" width="5.7109375" style="21" customWidth="1"/>
    <col min="9" max="9" width="8.57421875" style="21" customWidth="1"/>
    <col min="10" max="10" width="10.8515625" style="21" customWidth="1"/>
    <col min="11" max="11" width="14.28125" style="21" customWidth="1"/>
    <col min="12" max="12" width="7.421875" style="21" customWidth="1"/>
    <col min="13" max="13" width="14.28125" style="21" customWidth="1"/>
    <col min="14" max="14" width="15.7109375" style="21" customWidth="1"/>
    <col min="15" max="15" width="13.421875" style="21" customWidth="1"/>
    <col min="16" max="16" width="14.7109375" style="21" customWidth="1"/>
    <col min="17" max="17" width="11.7109375" style="21" customWidth="1"/>
    <col min="18" max="18" width="8.57421875" style="21" customWidth="1"/>
    <col min="19" max="19" width="7.7109375" style="21" customWidth="1"/>
    <col min="20" max="20" width="9.421875" style="21" customWidth="1"/>
    <col min="21" max="21" width="11.00390625" style="21" customWidth="1"/>
    <col min="22" max="22" width="6.7109375" style="21" customWidth="1"/>
    <col min="23" max="23" width="9.00390625" style="21" customWidth="1"/>
    <col min="24" max="24" width="7.7109375" style="21" customWidth="1"/>
    <col min="25" max="25" width="13.8515625" style="21" bestFit="1" customWidth="1"/>
    <col min="26" max="16384" width="11.421875" style="21" customWidth="1"/>
  </cols>
  <sheetData>
    <row r="1" spans="2:24" ht="15.75">
      <c r="B1" s="716" t="s">
        <v>37</v>
      </c>
      <c r="C1" s="717"/>
      <c r="D1" s="717"/>
      <c r="E1" s="717"/>
      <c r="F1" s="717"/>
      <c r="G1" s="717"/>
      <c r="H1" s="717"/>
      <c r="I1" s="717"/>
      <c r="J1" s="717"/>
      <c r="K1" s="717"/>
      <c r="L1" s="717"/>
      <c r="M1" s="717"/>
      <c r="N1" s="717"/>
      <c r="O1" s="717"/>
      <c r="P1" s="717"/>
      <c r="Q1" s="717"/>
      <c r="R1" s="717"/>
      <c r="S1" s="717"/>
      <c r="T1" s="717"/>
      <c r="U1" s="717"/>
      <c r="V1" s="717"/>
      <c r="W1" s="717"/>
      <c r="X1" s="718"/>
    </row>
    <row r="2" spans="2:24" ht="15.75">
      <c r="B2" s="678" t="s">
        <v>38</v>
      </c>
      <c r="C2" s="679"/>
      <c r="D2" s="679"/>
      <c r="E2" s="679"/>
      <c r="F2" s="679"/>
      <c r="G2" s="679"/>
      <c r="H2" s="679"/>
      <c r="I2" s="679"/>
      <c r="J2" s="679"/>
      <c r="K2" s="679"/>
      <c r="L2" s="679"/>
      <c r="M2" s="679"/>
      <c r="N2" s="679"/>
      <c r="O2" s="679"/>
      <c r="P2" s="679"/>
      <c r="Q2" s="679"/>
      <c r="R2" s="679"/>
      <c r="S2" s="679"/>
      <c r="T2" s="679"/>
      <c r="U2" s="679"/>
      <c r="V2" s="679"/>
      <c r="W2" s="679"/>
      <c r="X2" s="680"/>
    </row>
    <row r="3" spans="2:24" ht="12.75">
      <c r="B3" s="681" t="s">
        <v>39</v>
      </c>
      <c r="C3" s="682"/>
      <c r="D3" s="682"/>
      <c r="E3" s="682"/>
      <c r="F3" s="682"/>
      <c r="G3" s="682"/>
      <c r="H3" s="682"/>
      <c r="I3" s="682"/>
      <c r="J3" s="682"/>
      <c r="K3" s="682"/>
      <c r="L3" s="682"/>
      <c r="M3" s="682"/>
      <c r="N3" s="682"/>
      <c r="O3" s="682"/>
      <c r="P3" s="682"/>
      <c r="Q3" s="682"/>
      <c r="R3" s="682"/>
      <c r="S3" s="682"/>
      <c r="T3" s="682"/>
      <c r="U3" s="682"/>
      <c r="V3" s="682"/>
      <c r="W3" s="682"/>
      <c r="X3" s="683"/>
    </row>
    <row r="4" spans="2:24" ht="12.75">
      <c r="B4" s="103"/>
      <c r="D4" s="102" t="s">
        <v>34</v>
      </c>
      <c r="E4" s="102" t="s">
        <v>35</v>
      </c>
      <c r="F4" s="102"/>
      <c r="G4" s="53"/>
      <c r="H4" s="53"/>
      <c r="I4" s="53"/>
      <c r="J4" s="53"/>
      <c r="K4" s="53"/>
      <c r="L4" s="53"/>
      <c r="M4" s="53"/>
      <c r="N4" s="53"/>
      <c r="O4" s="53"/>
      <c r="P4" s="53"/>
      <c r="Q4" s="53"/>
      <c r="R4" s="53"/>
      <c r="S4" s="53"/>
      <c r="T4" s="53"/>
      <c r="U4" s="53"/>
      <c r="V4" s="53"/>
      <c r="W4" s="53"/>
      <c r="X4" s="104"/>
    </row>
    <row r="5" spans="2:24" ht="12.75">
      <c r="B5" s="103"/>
      <c r="D5" s="102" t="str">
        <f>'AGUA POTABLE 1'!D7</f>
        <v>FONDO DE  INFRAESTRUCTURA SOCIAL MUNICIPAL.</v>
      </c>
      <c r="E5" s="102"/>
      <c r="F5" s="102"/>
      <c r="H5" s="187"/>
      <c r="I5" s="187"/>
      <c r="J5" s="684" t="s">
        <v>196</v>
      </c>
      <c r="K5" s="684"/>
      <c r="L5" s="684"/>
      <c r="M5" s="684"/>
      <c r="N5" s="684"/>
      <c r="O5" s="255"/>
      <c r="P5" s="187"/>
      <c r="Q5" s="187"/>
      <c r="R5" s="187"/>
      <c r="S5" s="187"/>
      <c r="T5" s="53"/>
      <c r="U5" s="53"/>
      <c r="V5" s="53"/>
      <c r="W5" s="53"/>
      <c r="X5" s="104"/>
    </row>
    <row r="6" spans="2:24" ht="12.75">
      <c r="B6" s="103"/>
      <c r="D6" s="102" t="str">
        <f>'AGUA POTABLE 1'!D8</f>
        <v>FECHA:   SEPTIEMBRE DEL 2012</v>
      </c>
      <c r="E6" s="102"/>
      <c r="F6" s="102"/>
      <c r="H6" s="188"/>
      <c r="I6" s="188"/>
      <c r="J6" s="682" t="s">
        <v>42</v>
      </c>
      <c r="K6" s="682"/>
      <c r="L6" s="682"/>
      <c r="M6" s="682"/>
      <c r="N6" s="682"/>
      <c r="O6" s="191"/>
      <c r="P6" s="188"/>
      <c r="Q6" s="188"/>
      <c r="R6" s="188"/>
      <c r="S6" s="188"/>
      <c r="T6" s="53"/>
      <c r="U6" s="53"/>
      <c r="V6" s="53"/>
      <c r="W6" s="53"/>
      <c r="X6" s="104"/>
    </row>
    <row r="7" spans="2:24" ht="12.75">
      <c r="B7" s="103"/>
      <c r="D7" s="102" t="s">
        <v>30</v>
      </c>
      <c r="E7" s="102" t="s">
        <v>31</v>
      </c>
      <c r="F7" s="102"/>
      <c r="G7" s="53"/>
      <c r="H7" s="53"/>
      <c r="I7" s="53"/>
      <c r="J7" s="53"/>
      <c r="K7" s="53"/>
      <c r="L7" s="53"/>
      <c r="M7" s="53"/>
      <c r="N7" s="53"/>
      <c r="O7" s="53"/>
      <c r="P7" s="53"/>
      <c r="Q7" s="53"/>
      <c r="R7" s="53"/>
      <c r="S7" s="53"/>
      <c r="T7" s="219">
        <f>'DESARROLLO INST.'!R7</f>
        <v>41172</v>
      </c>
      <c r="U7" s="53"/>
      <c r="V7" s="53"/>
      <c r="W7" s="53"/>
      <c r="X7" s="104"/>
    </row>
    <row r="8" spans="2:24" ht="12.75">
      <c r="B8" s="103"/>
      <c r="C8" s="102"/>
      <c r="D8" s="102" t="s">
        <v>32</v>
      </c>
      <c r="E8" s="102"/>
      <c r="F8" s="102"/>
      <c r="G8" s="53"/>
      <c r="H8" s="53"/>
      <c r="I8" s="53"/>
      <c r="J8" s="53"/>
      <c r="K8" s="53"/>
      <c r="L8" s="53"/>
      <c r="M8" s="53"/>
      <c r="N8" s="53"/>
      <c r="O8" s="53"/>
      <c r="P8" s="53"/>
      <c r="Q8" s="53"/>
      <c r="R8" s="53"/>
      <c r="S8" s="53"/>
      <c r="T8" s="53"/>
      <c r="U8" s="53"/>
      <c r="V8" s="53"/>
      <c r="W8" s="53"/>
      <c r="X8" s="104"/>
    </row>
    <row r="9" spans="2:24" ht="12.75">
      <c r="B9" s="103"/>
      <c r="D9" s="102" t="s">
        <v>33</v>
      </c>
      <c r="E9" s="102"/>
      <c r="F9" s="102"/>
      <c r="G9" s="53"/>
      <c r="H9" s="53"/>
      <c r="I9" s="53"/>
      <c r="J9" s="53"/>
      <c r="K9" s="53"/>
      <c r="L9" s="53"/>
      <c r="M9" s="53"/>
      <c r="N9" s="53"/>
      <c r="O9" s="53"/>
      <c r="P9" s="53"/>
      <c r="Q9" s="53"/>
      <c r="R9" s="53"/>
      <c r="S9" s="53"/>
      <c r="T9" s="53"/>
      <c r="U9" s="53"/>
      <c r="V9" s="53"/>
      <c r="W9" s="53"/>
      <c r="X9" s="104"/>
    </row>
    <row r="10" spans="2:24" ht="12.75">
      <c r="B10" s="687" t="s">
        <v>36</v>
      </c>
      <c r="C10" s="688"/>
      <c r="D10" s="688"/>
      <c r="E10" s="688"/>
      <c r="F10" s="688"/>
      <c r="G10" s="688"/>
      <c r="H10" s="688"/>
      <c r="I10" s="688"/>
      <c r="J10" s="688"/>
      <c r="K10" s="688"/>
      <c r="L10" s="688"/>
      <c r="M10" s="688"/>
      <c r="N10" s="688"/>
      <c r="O10" s="688"/>
      <c r="P10" s="688"/>
      <c r="Q10" s="688"/>
      <c r="R10" s="688"/>
      <c r="S10" s="688"/>
      <c r="T10" s="688"/>
      <c r="U10" s="688"/>
      <c r="V10" s="688"/>
      <c r="W10" s="688"/>
      <c r="X10" s="689"/>
    </row>
    <row r="11" spans="2:24" ht="12.75">
      <c r="B11" s="821" t="s">
        <v>236</v>
      </c>
      <c r="C11" s="807"/>
      <c r="D11" s="807"/>
      <c r="E11" s="807"/>
      <c r="F11" s="807"/>
      <c r="G11" s="807"/>
      <c r="H11" s="807"/>
      <c r="I11" s="807"/>
      <c r="J11" s="807"/>
      <c r="K11" s="807"/>
      <c r="L11" s="807"/>
      <c r="M11" s="807"/>
      <c r="N11" s="807"/>
      <c r="O11" s="807"/>
      <c r="P11" s="807"/>
      <c r="Q11" s="807"/>
      <c r="R11" s="807"/>
      <c r="S11" s="807"/>
      <c r="T11" s="807"/>
      <c r="U11" s="807"/>
      <c r="V11" s="807"/>
      <c r="W11" s="807"/>
      <c r="X11" s="245"/>
    </row>
    <row r="12" spans="2:24" ht="12.75">
      <c r="B12" s="243"/>
      <c r="C12" s="244"/>
      <c r="D12" s="244"/>
      <c r="E12" s="244"/>
      <c r="F12" s="244"/>
      <c r="G12" s="244"/>
      <c r="H12" s="244"/>
      <c r="I12" s="244"/>
      <c r="J12" s="244"/>
      <c r="K12" s="244"/>
      <c r="L12" s="244"/>
      <c r="M12" s="244"/>
      <c r="N12" s="244"/>
      <c r="O12" s="244"/>
      <c r="P12" s="244"/>
      <c r="Q12" s="244"/>
      <c r="R12" s="244"/>
      <c r="S12" s="244"/>
      <c r="T12" s="244"/>
      <c r="U12" s="244"/>
      <c r="V12" s="244"/>
      <c r="W12" s="244"/>
      <c r="X12" s="245"/>
    </row>
    <row r="13" spans="2:24" ht="13.5" thickBot="1">
      <c r="B13" s="105"/>
      <c r="C13" s="106"/>
      <c r="D13" s="106"/>
      <c r="E13" s="106"/>
      <c r="F13" s="106"/>
      <c r="G13" s="106"/>
      <c r="H13" s="106"/>
      <c r="I13" s="106"/>
      <c r="J13" s="106"/>
      <c r="K13" s="106"/>
      <c r="L13" s="106"/>
      <c r="M13" s="106"/>
      <c r="N13" s="106"/>
      <c r="O13" s="106"/>
      <c r="P13" s="106"/>
      <c r="Q13" s="106"/>
      <c r="R13" s="106"/>
      <c r="S13" s="106"/>
      <c r="T13" s="106"/>
      <c r="U13" s="107" t="s">
        <v>40</v>
      </c>
      <c r="V13" s="108">
        <v>12</v>
      </c>
      <c r="W13" s="108" t="s">
        <v>41</v>
      </c>
      <c r="X13" s="109">
        <v>12</v>
      </c>
    </row>
    <row r="14" ht="4.5" customHeight="1" thickBot="1"/>
    <row r="15" spans="1:27" ht="12.75" customHeight="1">
      <c r="A15" s="22"/>
      <c r="B15" s="668" t="s">
        <v>0</v>
      </c>
      <c r="C15" s="670" t="s">
        <v>1</v>
      </c>
      <c r="D15" s="671"/>
      <c r="E15" s="671"/>
      <c r="F15" s="672"/>
      <c r="G15" s="672" t="s">
        <v>2</v>
      </c>
      <c r="H15" s="668" t="s">
        <v>3</v>
      </c>
      <c r="I15" s="671" t="s">
        <v>4</v>
      </c>
      <c r="J15" s="668" t="s">
        <v>5</v>
      </c>
      <c r="K15" s="668" t="s">
        <v>6</v>
      </c>
      <c r="L15" s="671" t="s">
        <v>22</v>
      </c>
      <c r="M15" s="690" t="s">
        <v>7</v>
      </c>
      <c r="N15" s="691"/>
      <c r="O15" s="765"/>
      <c r="P15" s="692"/>
      <c r="Q15" s="465"/>
      <c r="R15" s="690" t="s">
        <v>8</v>
      </c>
      <c r="S15" s="691"/>
      <c r="T15" s="692"/>
      <c r="U15" s="668" t="s">
        <v>9</v>
      </c>
      <c r="V15" s="671" t="s">
        <v>22</v>
      </c>
      <c r="W15" s="668" t="s">
        <v>10</v>
      </c>
      <c r="X15" s="668" t="s">
        <v>11</v>
      </c>
      <c r="AA15" s="22"/>
    </row>
    <row r="16" spans="2:24" ht="18.75" customHeight="1" thickBot="1">
      <c r="B16" s="669"/>
      <c r="C16" s="673"/>
      <c r="D16" s="674"/>
      <c r="E16" s="674"/>
      <c r="F16" s="675"/>
      <c r="G16" s="675"/>
      <c r="H16" s="669"/>
      <c r="I16" s="674"/>
      <c r="J16" s="669"/>
      <c r="K16" s="669"/>
      <c r="L16" s="675"/>
      <c r="M16" s="329" t="s">
        <v>12</v>
      </c>
      <c r="N16" s="330" t="s">
        <v>42</v>
      </c>
      <c r="O16" s="331" t="s">
        <v>154</v>
      </c>
      <c r="P16" s="332" t="s">
        <v>155</v>
      </c>
      <c r="Q16" s="469" t="s">
        <v>515</v>
      </c>
      <c r="R16" s="195" t="s">
        <v>13</v>
      </c>
      <c r="S16" s="196" t="s">
        <v>14</v>
      </c>
      <c r="T16" s="197" t="s">
        <v>235</v>
      </c>
      <c r="U16" s="669"/>
      <c r="V16" s="675"/>
      <c r="W16" s="669"/>
      <c r="X16" s="669"/>
    </row>
    <row r="17" spans="2:24" ht="4.5" customHeight="1" thickBot="1">
      <c r="B17" s="1"/>
      <c r="C17" s="1"/>
      <c r="D17" s="1"/>
      <c r="E17" s="1"/>
      <c r="F17" s="1"/>
      <c r="G17" s="1"/>
      <c r="H17" s="1"/>
      <c r="I17" s="1"/>
      <c r="J17" s="1"/>
      <c r="K17" s="1"/>
      <c r="L17" s="1"/>
      <c r="M17" s="13"/>
      <c r="N17" s="13"/>
      <c r="O17" s="13"/>
      <c r="P17" s="13"/>
      <c r="Q17" s="13"/>
      <c r="R17" s="13"/>
      <c r="S17" s="13"/>
      <c r="T17" s="13"/>
      <c r="U17" s="13"/>
      <c r="V17" s="13"/>
      <c r="W17" s="13"/>
      <c r="X17" s="13"/>
    </row>
    <row r="18" spans="2:25" ht="12.75">
      <c r="B18" s="9"/>
      <c r="C18" s="815" t="s">
        <v>121</v>
      </c>
      <c r="D18" s="816"/>
      <c r="E18" s="816"/>
      <c r="F18" s="817"/>
      <c r="G18" s="9"/>
      <c r="H18" s="9"/>
      <c r="I18" s="16"/>
      <c r="J18" s="10"/>
      <c r="K18" s="65"/>
      <c r="L18" s="173"/>
      <c r="M18" s="65"/>
      <c r="N18" s="65"/>
      <c r="O18" s="65"/>
      <c r="P18" s="6"/>
      <c r="Q18" s="6"/>
      <c r="R18" s="9"/>
      <c r="S18" s="9"/>
      <c r="T18" s="174"/>
      <c r="U18" s="9"/>
      <c r="V18" s="174"/>
      <c r="W18" s="33"/>
      <c r="X18" s="33"/>
      <c r="Y18" s="13"/>
    </row>
    <row r="19" spans="2:24" ht="12.75">
      <c r="B19" s="3"/>
      <c r="C19" s="149" t="str">
        <f>'AGUA POTABLE 1'!C18</f>
        <v>AGUA POTABLE</v>
      </c>
      <c r="D19" s="130"/>
      <c r="E19" s="130"/>
      <c r="F19" s="131"/>
      <c r="G19" s="8"/>
      <c r="H19" s="8"/>
      <c r="I19" s="17"/>
      <c r="J19" s="11"/>
      <c r="K19" s="164">
        <f>M19</f>
        <v>12738915.198</v>
      </c>
      <c r="L19" s="110"/>
      <c r="M19" s="374">
        <f>N19+O19+P19</f>
        <v>12738915.198</v>
      </c>
      <c r="N19" s="374">
        <f>'AGUA POTABLE 1'!O49</f>
        <v>10865427.198</v>
      </c>
      <c r="O19" s="374">
        <f>'AGUA POTABLE 1'!P49</f>
        <v>936744</v>
      </c>
      <c r="P19" s="375">
        <f>'AGUA POTABLE 1'!Q49</f>
        <v>936744</v>
      </c>
      <c r="Q19" s="375"/>
      <c r="R19" s="8"/>
      <c r="S19" s="18"/>
      <c r="T19" s="178"/>
      <c r="U19" s="25"/>
      <c r="V19" s="178"/>
      <c r="W19" s="28"/>
      <c r="X19" s="28"/>
    </row>
    <row r="20" spans="2:24" ht="12.75">
      <c r="B20" s="3"/>
      <c r="C20" s="115"/>
      <c r="D20" s="125"/>
      <c r="E20" s="125"/>
      <c r="F20" s="126"/>
      <c r="G20" s="8"/>
      <c r="H20" s="8"/>
      <c r="I20" s="17"/>
      <c r="J20" s="11"/>
      <c r="K20" s="23"/>
      <c r="L20" s="110"/>
      <c r="M20" s="374"/>
      <c r="N20" s="374"/>
      <c r="O20" s="374"/>
      <c r="P20" s="375"/>
      <c r="Q20" s="375"/>
      <c r="R20" s="8"/>
      <c r="S20" s="18"/>
      <c r="T20" s="178"/>
      <c r="U20" s="25"/>
      <c r="V20" s="178"/>
      <c r="W20" s="28"/>
      <c r="X20" s="28"/>
    </row>
    <row r="21" spans="2:24" ht="12.75">
      <c r="B21" s="3"/>
      <c r="C21" s="149" t="str">
        <f>'DRENAJE LETRINA Y ALCAN'!C16</f>
        <v>DRENAJE, LETRINAS Y ALCANTARILLADO</v>
      </c>
      <c r="D21" s="130"/>
      <c r="E21" s="130"/>
      <c r="F21" s="131"/>
      <c r="G21" s="8"/>
      <c r="H21" s="8"/>
      <c r="I21" s="17"/>
      <c r="J21" s="11"/>
      <c r="K21" s="164">
        <f>M21</f>
        <v>6126907.699999999</v>
      </c>
      <c r="L21" s="110"/>
      <c r="M21" s="374">
        <f>N21+O21+P21</f>
        <v>6126907.699999999</v>
      </c>
      <c r="N21" s="374">
        <f>'DRENAJE LETRINA Y ALCAN'!P35</f>
        <v>2462131.2799999993</v>
      </c>
      <c r="O21" s="374">
        <f>'DRENAJE LETRINA Y ALCAN'!Q35</f>
        <v>968852.5</v>
      </c>
      <c r="P21" s="375">
        <f>'DRENAJE LETRINA Y ALCAN'!R35</f>
        <v>2695923.92</v>
      </c>
      <c r="Q21" s="375"/>
      <c r="R21" s="8"/>
      <c r="S21" s="18"/>
      <c r="T21" s="178"/>
      <c r="U21" s="25"/>
      <c r="V21" s="178"/>
      <c r="W21" s="28"/>
      <c r="X21" s="28"/>
    </row>
    <row r="22" spans="2:24" ht="12.75">
      <c r="B22" s="3"/>
      <c r="C22" s="115"/>
      <c r="D22" s="125"/>
      <c r="E22" s="125"/>
      <c r="F22" s="126"/>
      <c r="G22" s="8"/>
      <c r="H22" s="8"/>
      <c r="I22" s="17"/>
      <c r="J22" s="11"/>
      <c r="K22" s="23"/>
      <c r="L22" s="110"/>
      <c r="M22" s="374"/>
      <c r="N22" s="374"/>
      <c r="O22" s="374"/>
      <c r="P22" s="375"/>
      <c r="Q22" s="375"/>
      <c r="R22" s="8"/>
      <c r="S22" s="18"/>
      <c r="T22" s="178"/>
      <c r="U22" s="25"/>
      <c r="V22" s="178"/>
      <c r="W22" s="28"/>
      <c r="X22" s="28"/>
    </row>
    <row r="23" spans="2:24" ht="12.75">
      <c r="B23" s="3"/>
      <c r="C23" s="149" t="str">
        <f>'URBANIZACION MPAL 3'!C17</f>
        <v>URBANIZACION MUNICIPAL</v>
      </c>
      <c r="D23" s="133"/>
      <c r="E23" s="133"/>
      <c r="F23" s="134"/>
      <c r="G23" s="8"/>
      <c r="H23" s="8"/>
      <c r="I23" s="17"/>
      <c r="J23" s="11"/>
      <c r="K23" s="164">
        <f>M23</f>
        <v>17857574.404</v>
      </c>
      <c r="L23" s="110"/>
      <c r="M23" s="374">
        <f>N23+O23+P23+Q23</f>
        <v>17857574.404</v>
      </c>
      <c r="N23" s="374">
        <f>'URBANIZACION MPAL 3'!O53</f>
        <v>12807898.213999998</v>
      </c>
      <c r="O23" s="374">
        <f>'URBANIZACION MPAL 3'!P53</f>
        <v>2927242.9399999995</v>
      </c>
      <c r="P23" s="375">
        <f>'URBANIZACION MPAL 3'!Q53</f>
        <v>1993111.49</v>
      </c>
      <c r="Q23" s="375">
        <v>129321.76</v>
      </c>
      <c r="R23" s="8"/>
      <c r="S23" s="18"/>
      <c r="T23" s="178"/>
      <c r="U23" s="25"/>
      <c r="V23" s="178"/>
      <c r="W23" s="28"/>
      <c r="X23" s="28"/>
    </row>
    <row r="24" spans="2:24" ht="12.75">
      <c r="B24" s="3"/>
      <c r="C24" s="132"/>
      <c r="D24" s="133"/>
      <c r="E24" s="133"/>
      <c r="F24" s="134"/>
      <c r="G24" s="8"/>
      <c r="H24" s="8"/>
      <c r="I24" s="17"/>
      <c r="J24" s="11"/>
      <c r="K24" s="23"/>
      <c r="L24" s="110"/>
      <c r="M24" s="374"/>
      <c r="N24" s="374"/>
      <c r="O24" s="374"/>
      <c r="P24" s="375"/>
      <c r="Q24" s="375"/>
      <c r="R24" s="8"/>
      <c r="S24" s="18"/>
      <c r="T24" s="178"/>
      <c r="U24" s="25"/>
      <c r="V24" s="178"/>
      <c r="W24" s="28"/>
      <c r="X24" s="28"/>
    </row>
    <row r="25" spans="2:24" ht="12.75">
      <c r="B25" s="3"/>
      <c r="C25" s="149" t="str">
        <f>'ELECTRIFICACION 4'!C17</f>
        <v>ELECTRIFICACION RURAL Y DE COLONIAS POBRES</v>
      </c>
      <c r="D25" s="89"/>
      <c r="E25" s="89"/>
      <c r="F25" s="136"/>
      <c r="G25" s="8"/>
      <c r="H25" s="8"/>
      <c r="I25" s="17"/>
      <c r="J25" s="11"/>
      <c r="K25" s="164">
        <f>M25</f>
        <v>4915964.1172</v>
      </c>
      <c r="L25" s="110"/>
      <c r="M25" s="374">
        <f>N25+O25+P25</f>
        <v>4915964.1172</v>
      </c>
      <c r="N25" s="374">
        <f>'ELECTRIFICACION 4'!O36</f>
        <v>4915964.1172</v>
      </c>
      <c r="O25" s="374">
        <f>'ELECTRIFICACION 4'!P36</f>
        <v>0</v>
      </c>
      <c r="P25" s="375">
        <f>'ELECTRIFICACION 4'!Q36</f>
        <v>0</v>
      </c>
      <c r="Q25" s="375"/>
      <c r="R25" s="8"/>
      <c r="S25" s="18"/>
      <c r="T25" s="178"/>
      <c r="U25" s="25"/>
      <c r="V25" s="178"/>
      <c r="W25" s="28"/>
      <c r="X25" s="28"/>
    </row>
    <row r="26" spans="2:24" ht="12.75">
      <c r="B26" s="3"/>
      <c r="C26" s="132"/>
      <c r="D26" s="133"/>
      <c r="E26" s="133"/>
      <c r="F26" s="134"/>
      <c r="G26" s="8"/>
      <c r="H26" s="8"/>
      <c r="I26" s="17"/>
      <c r="J26" s="11"/>
      <c r="K26" s="23"/>
      <c r="L26" s="110"/>
      <c r="M26" s="374"/>
      <c r="N26" s="374"/>
      <c r="O26" s="374"/>
      <c r="P26" s="376"/>
      <c r="Q26" s="376"/>
      <c r="R26" s="8"/>
      <c r="S26" s="18"/>
      <c r="T26" s="178"/>
      <c r="U26" s="25"/>
      <c r="V26" s="178"/>
      <c r="W26" s="28"/>
      <c r="X26" s="28"/>
    </row>
    <row r="27" spans="2:24" ht="12.75">
      <c r="B27" s="3"/>
      <c r="C27" s="149" t="str">
        <f>'INF. BASICA DE SALUD 5'!C16</f>
        <v>INFRAESTRUCTURA BASICA DE SALUD</v>
      </c>
      <c r="D27" s="133"/>
      <c r="E27" s="133"/>
      <c r="F27" s="134"/>
      <c r="G27" s="8"/>
      <c r="H27" s="8"/>
      <c r="I27" s="17"/>
      <c r="J27" s="11"/>
      <c r="K27" s="164">
        <f>M27</f>
        <v>6972324.2892</v>
      </c>
      <c r="L27" s="110"/>
      <c r="M27" s="374">
        <f>N27+O27+P27</f>
        <v>6972324.2892</v>
      </c>
      <c r="N27" s="374">
        <f>'INF. BASICA DE SALUD 5'!O43</f>
        <v>6890477.8892</v>
      </c>
      <c r="O27" s="374">
        <f>'INF. BASICA DE SALUD 5'!P43</f>
        <v>3237</v>
      </c>
      <c r="P27" s="376">
        <f>'INF. BASICA DE SALUD 5'!Q39</f>
        <v>78609.4</v>
      </c>
      <c r="Q27" s="376"/>
      <c r="R27" s="8"/>
      <c r="S27" s="18"/>
      <c r="T27" s="178"/>
      <c r="U27" s="25"/>
      <c r="V27" s="178"/>
      <c r="W27" s="28"/>
      <c r="X27" s="28"/>
    </row>
    <row r="28" spans="2:24" ht="12.75">
      <c r="B28" s="3"/>
      <c r="C28" s="132"/>
      <c r="D28" s="133"/>
      <c r="E28" s="133"/>
      <c r="F28" s="134"/>
      <c r="G28" s="8"/>
      <c r="H28" s="8"/>
      <c r="I28" s="17"/>
      <c r="J28" s="11"/>
      <c r="K28" s="23"/>
      <c r="L28" s="110"/>
      <c r="M28" s="374"/>
      <c r="N28" s="374"/>
      <c r="O28" s="374"/>
      <c r="P28" s="375"/>
      <c r="Q28" s="375"/>
      <c r="R28" s="8"/>
      <c r="S28" s="18"/>
      <c r="T28" s="178"/>
      <c r="U28" s="25"/>
      <c r="V28" s="178"/>
      <c r="W28" s="28"/>
      <c r="X28" s="28"/>
    </row>
    <row r="29" spans="2:26" ht="14.25">
      <c r="B29" s="3"/>
      <c r="C29" s="149" t="str">
        <f>'INF. BASICA EDUCATIVA 6'!C16</f>
        <v>INFRAESTRUCTURA BÁSICA EDUCATIVA</v>
      </c>
      <c r="D29" s="133"/>
      <c r="E29" s="133"/>
      <c r="F29" s="134"/>
      <c r="G29" s="8"/>
      <c r="H29" s="8"/>
      <c r="I29" s="17"/>
      <c r="J29" s="11"/>
      <c r="K29" s="164">
        <f>M29</f>
        <v>2953425.5564</v>
      </c>
      <c r="L29" s="110"/>
      <c r="M29" s="374">
        <f>N29+O29+P29+Q29</f>
        <v>2953425.5564</v>
      </c>
      <c r="N29" s="374">
        <f>'INF. BASICA EDUCATIVA 6'!O35</f>
        <v>1985166.1664</v>
      </c>
      <c r="O29" s="374">
        <v>0</v>
      </c>
      <c r="P29" s="375">
        <f>'INF. BASICA EDUCATIVA 6'!Q35</f>
        <v>929160</v>
      </c>
      <c r="Q29" s="375">
        <f>'INF. BASICA EDUCATIVA 6'!P35</f>
        <v>39099.39</v>
      </c>
      <c r="R29" s="27"/>
      <c r="S29" s="18"/>
      <c r="T29" s="178"/>
      <c r="U29" s="25"/>
      <c r="V29" s="178"/>
      <c r="W29" s="28"/>
      <c r="X29" s="28"/>
      <c r="Y29" s="46"/>
      <c r="Z29" s="48"/>
    </row>
    <row r="30" spans="2:26" ht="14.25">
      <c r="B30" s="3"/>
      <c r="C30" s="132"/>
      <c r="D30" s="133"/>
      <c r="E30" s="133"/>
      <c r="F30" s="134"/>
      <c r="G30" s="8"/>
      <c r="H30" s="8"/>
      <c r="I30" s="17"/>
      <c r="J30" s="11"/>
      <c r="K30" s="23"/>
      <c r="L30" s="110"/>
      <c r="M30" s="374"/>
      <c r="N30" s="374"/>
      <c r="O30" s="374"/>
      <c r="P30" s="376"/>
      <c r="Q30" s="376"/>
      <c r="R30" s="8"/>
      <c r="S30" s="3"/>
      <c r="T30" s="178"/>
      <c r="U30" s="25"/>
      <c r="V30" s="178"/>
      <c r="W30" s="28"/>
      <c r="X30" s="28"/>
      <c r="Y30" s="46"/>
      <c r="Z30" s="48"/>
    </row>
    <row r="31" spans="2:26" ht="14.25">
      <c r="B31" s="3"/>
      <c r="C31" s="149" t="str">
        <f>'MEJORAMIENTO VIVIENDA 7'!C16</f>
        <v>MEJORAMIENTO DE LA VIVIENDA</v>
      </c>
      <c r="D31" s="89"/>
      <c r="E31" s="89"/>
      <c r="F31" s="136"/>
      <c r="G31" s="3"/>
      <c r="H31" s="3"/>
      <c r="I31" s="17"/>
      <c r="J31" s="11"/>
      <c r="K31" s="164">
        <f>M31</f>
        <v>1548518</v>
      </c>
      <c r="L31" s="111"/>
      <c r="M31" s="374">
        <f>N31+O31+P31</f>
        <v>1548518</v>
      </c>
      <c r="N31" s="374">
        <f>'MEJORAMIENTO VIVIENDA 7'!O25</f>
        <v>700740</v>
      </c>
      <c r="O31" s="374">
        <v>0</v>
      </c>
      <c r="P31" s="376">
        <f>'MEJORAMIENTO VIVIENDA 7'!P25</f>
        <v>847778</v>
      </c>
      <c r="Q31" s="376"/>
      <c r="R31" s="3"/>
      <c r="S31" s="3"/>
      <c r="T31" s="178"/>
      <c r="U31" s="25"/>
      <c r="V31" s="178"/>
      <c r="W31" s="28"/>
      <c r="X31" s="28"/>
      <c r="Y31" s="46"/>
      <c r="Z31" s="48"/>
    </row>
    <row r="32" spans="2:26" ht="14.25">
      <c r="B32" s="3"/>
      <c r="C32" s="132"/>
      <c r="D32" s="133"/>
      <c r="E32" s="133"/>
      <c r="F32" s="134"/>
      <c r="G32" s="8"/>
      <c r="H32" s="8"/>
      <c r="I32" s="17"/>
      <c r="J32" s="11"/>
      <c r="K32" s="23"/>
      <c r="L32" s="110"/>
      <c r="M32" s="374"/>
      <c r="N32" s="374"/>
      <c r="O32" s="374"/>
      <c r="P32" s="376"/>
      <c r="Q32" s="376"/>
      <c r="R32" s="8"/>
      <c r="S32" s="3"/>
      <c r="T32" s="170"/>
      <c r="U32" s="3"/>
      <c r="V32" s="170"/>
      <c r="W32" s="28"/>
      <c r="X32" s="28"/>
      <c r="Y32" s="46"/>
      <c r="Z32" s="48"/>
    </row>
    <row r="33" spans="2:26" ht="14.25">
      <c r="B33" s="3"/>
      <c r="C33" s="149" t="str">
        <f>'CAMINOS RURALES 8'!C16</f>
        <v>CAMINOS RURALES</v>
      </c>
      <c r="D33" s="133"/>
      <c r="E33" s="133"/>
      <c r="F33" s="134"/>
      <c r="G33" s="8"/>
      <c r="H33" s="8"/>
      <c r="I33" s="17"/>
      <c r="J33" s="11"/>
      <c r="K33" s="453">
        <f>M33</f>
        <v>5861807.14</v>
      </c>
      <c r="L33" s="110"/>
      <c r="M33" s="374">
        <f>N33+O33+P33</f>
        <v>5861807.14</v>
      </c>
      <c r="N33" s="374">
        <f>'CAMINOS RURALES 8'!O44</f>
        <v>5600170.14</v>
      </c>
      <c r="O33" s="374">
        <f>'CAMINOS RURALES 8'!P44</f>
        <v>88400</v>
      </c>
      <c r="P33" s="376">
        <f>'CAMINOS RURALES 8'!Q44</f>
        <v>173237</v>
      </c>
      <c r="Q33" s="376"/>
      <c r="R33" s="8"/>
      <c r="S33" s="3"/>
      <c r="T33" s="170"/>
      <c r="U33" s="3"/>
      <c r="V33" s="170"/>
      <c r="W33" s="28"/>
      <c r="X33" s="28"/>
      <c r="Y33" s="46"/>
      <c r="Z33" s="48"/>
    </row>
    <row r="34" spans="2:26" ht="14.25">
      <c r="B34" s="3"/>
      <c r="C34" s="132"/>
      <c r="D34" s="133"/>
      <c r="E34" s="133"/>
      <c r="F34" s="134"/>
      <c r="G34" s="8"/>
      <c r="H34" s="8"/>
      <c r="I34" s="17"/>
      <c r="J34" s="11"/>
      <c r="K34" s="23"/>
      <c r="L34" s="110"/>
      <c r="M34" s="374"/>
      <c r="N34" s="374"/>
      <c r="O34" s="374"/>
      <c r="P34" s="376"/>
      <c r="Q34" s="376"/>
      <c r="R34" s="8"/>
      <c r="S34" s="3"/>
      <c r="T34" s="170"/>
      <c r="U34" s="3"/>
      <c r="V34" s="170"/>
      <c r="W34" s="28"/>
      <c r="X34" s="28"/>
      <c r="Y34" s="46"/>
      <c r="Z34" s="48"/>
    </row>
    <row r="35" spans="2:26" ht="14.25">
      <c r="B35" s="3"/>
      <c r="C35" s="149" t="str">
        <f>'INF PROD RURAL 9'!C16</f>
        <v>INFRAESTRUCTURA PRODUCTIVA RURAL</v>
      </c>
      <c r="D35" s="133"/>
      <c r="E35" s="133"/>
      <c r="F35" s="134"/>
      <c r="G35" s="8"/>
      <c r="H35" s="8"/>
      <c r="I35" s="17"/>
      <c r="J35" s="11"/>
      <c r="K35" s="164">
        <f>M35</f>
        <v>2145096</v>
      </c>
      <c r="L35" s="110"/>
      <c r="M35" s="374">
        <f>N35+O35+P35</f>
        <v>2145096</v>
      </c>
      <c r="N35" s="374">
        <f>'INF PROD RURAL 9'!O31</f>
        <v>2145096</v>
      </c>
      <c r="O35" s="374">
        <v>0</v>
      </c>
      <c r="P35" s="376">
        <v>0</v>
      </c>
      <c r="Q35" s="376"/>
      <c r="R35" s="8"/>
      <c r="S35" s="3"/>
      <c r="T35" s="170"/>
      <c r="U35" s="3"/>
      <c r="V35" s="170"/>
      <c r="W35" s="28"/>
      <c r="X35" s="28"/>
      <c r="Y35" s="46"/>
      <c r="Z35" s="48"/>
    </row>
    <row r="36" spans="2:26" ht="14.25">
      <c r="B36" s="3"/>
      <c r="C36" s="132"/>
      <c r="D36" s="133"/>
      <c r="E36" s="133"/>
      <c r="F36" s="134"/>
      <c r="G36" s="8"/>
      <c r="H36" s="8"/>
      <c r="I36" s="17"/>
      <c r="J36" s="11"/>
      <c r="K36" s="23"/>
      <c r="L36" s="110"/>
      <c r="M36" s="374"/>
      <c r="N36" s="374"/>
      <c r="O36" s="374"/>
      <c r="P36" s="376"/>
      <c r="Q36" s="376"/>
      <c r="R36" s="8"/>
      <c r="S36" s="3"/>
      <c r="T36" s="170"/>
      <c r="U36" s="3"/>
      <c r="V36" s="170"/>
      <c r="W36" s="28"/>
      <c r="X36" s="28"/>
      <c r="Y36" s="46"/>
      <c r="Z36" s="48"/>
    </row>
    <row r="37" spans="2:26" ht="14.25">
      <c r="B37" s="3"/>
      <c r="C37" s="149" t="s">
        <v>157</v>
      </c>
      <c r="D37" s="133"/>
      <c r="E37" s="133"/>
      <c r="F37" s="134"/>
      <c r="G37" s="8"/>
      <c r="H37" s="8"/>
      <c r="I37" s="17"/>
      <c r="J37" s="11"/>
      <c r="K37" s="453">
        <f>M37</f>
        <v>1778803.27</v>
      </c>
      <c r="L37" s="110"/>
      <c r="M37" s="374">
        <f>N37+O37+P37</f>
        <v>1778803.27</v>
      </c>
      <c r="N37" s="374">
        <f>INDIRECTOS!K36</f>
        <v>1778803.27</v>
      </c>
      <c r="O37" s="374">
        <v>0</v>
      </c>
      <c r="P37" s="376">
        <v>0</v>
      </c>
      <c r="Q37" s="376"/>
      <c r="R37" s="8"/>
      <c r="S37" s="3"/>
      <c r="T37" s="170"/>
      <c r="U37" s="3"/>
      <c r="V37" s="170"/>
      <c r="W37" s="28"/>
      <c r="X37" s="28"/>
      <c r="Y37" s="46"/>
      <c r="Z37" s="48"/>
    </row>
    <row r="38" spans="2:26" ht="14.25">
      <c r="B38" s="3"/>
      <c r="C38" s="132"/>
      <c r="D38" s="133"/>
      <c r="E38" s="133"/>
      <c r="F38" s="134"/>
      <c r="G38" s="8"/>
      <c r="H38" s="8"/>
      <c r="I38" s="17"/>
      <c r="J38" s="11"/>
      <c r="K38" s="23"/>
      <c r="L38" s="110"/>
      <c r="M38" s="374"/>
      <c r="N38" s="374"/>
      <c r="O38" s="374"/>
      <c r="P38" s="376"/>
      <c r="Q38" s="376"/>
      <c r="R38" s="8"/>
      <c r="S38" s="3"/>
      <c r="T38" s="170"/>
      <c r="U38" s="3"/>
      <c r="V38" s="170"/>
      <c r="W38" s="28"/>
      <c r="X38" s="28"/>
      <c r="Y38" s="46"/>
      <c r="Z38" s="48"/>
    </row>
    <row r="39" spans="2:26" ht="13.5">
      <c r="B39" s="3"/>
      <c r="C39" s="149" t="s">
        <v>20</v>
      </c>
      <c r="D39" s="133"/>
      <c r="E39" s="133"/>
      <c r="F39" s="134"/>
      <c r="G39" s="8"/>
      <c r="H39" s="8"/>
      <c r="I39" s="17"/>
      <c r="J39" s="11"/>
      <c r="K39" s="164">
        <f>M39</f>
        <v>767147.73</v>
      </c>
      <c r="L39" s="110"/>
      <c r="M39" s="374">
        <f>N39+O39+P39</f>
        <v>767147.73</v>
      </c>
      <c r="N39" s="374">
        <f>'DESARROLLO INST.'!K39</f>
        <v>767147.73</v>
      </c>
      <c r="O39" s="374">
        <v>0</v>
      </c>
      <c r="P39" s="376">
        <v>0</v>
      </c>
      <c r="Q39" s="376"/>
      <c r="R39" s="8"/>
      <c r="S39" s="3"/>
      <c r="T39" s="170"/>
      <c r="U39" s="3"/>
      <c r="V39" s="170"/>
      <c r="W39" s="28"/>
      <c r="X39" s="28"/>
      <c r="Y39" s="47"/>
      <c r="Z39" s="49"/>
    </row>
    <row r="40" spans="2:24" ht="12.75">
      <c r="B40" s="3"/>
      <c r="C40" s="132"/>
      <c r="D40" s="133"/>
      <c r="E40" s="133"/>
      <c r="F40" s="134"/>
      <c r="G40" s="8"/>
      <c r="H40" s="8"/>
      <c r="I40" s="17"/>
      <c r="J40" s="11"/>
      <c r="K40" s="23"/>
      <c r="L40" s="110"/>
      <c r="M40" s="374"/>
      <c r="N40" s="323"/>
      <c r="O40" s="326"/>
      <c r="P40" s="325"/>
      <c r="Q40" s="325"/>
      <c r="R40" s="8"/>
      <c r="S40" s="3"/>
      <c r="T40" s="170"/>
      <c r="U40" s="3"/>
      <c r="V40" s="170"/>
      <c r="W40" s="28"/>
      <c r="X40" s="28"/>
    </row>
    <row r="41" spans="2:24" ht="12.75">
      <c r="B41" s="3"/>
      <c r="C41" s="799" t="s">
        <v>162</v>
      </c>
      <c r="D41" s="823"/>
      <c r="E41" s="823"/>
      <c r="F41" s="824"/>
      <c r="G41" s="8"/>
      <c r="H41" s="8"/>
      <c r="I41" s="17"/>
      <c r="J41" s="11"/>
      <c r="K41" s="164">
        <f>M41</f>
        <v>479166.76</v>
      </c>
      <c r="L41" s="110"/>
      <c r="M41" s="374">
        <f>N41+O41+P41+Q41</f>
        <v>479166.76</v>
      </c>
      <c r="N41" s="323"/>
      <c r="O41" s="326"/>
      <c r="P41" s="325"/>
      <c r="Q41" s="325">
        <v>479166.76</v>
      </c>
      <c r="R41" s="8"/>
      <c r="S41" s="3"/>
      <c r="T41" s="170"/>
      <c r="U41" s="3"/>
      <c r="V41" s="170"/>
      <c r="W41" s="28"/>
      <c r="X41" s="28"/>
    </row>
    <row r="42" spans="2:24" ht="28.5" customHeight="1">
      <c r="B42" s="3"/>
      <c r="C42" s="809"/>
      <c r="D42" s="810"/>
      <c r="E42" s="810"/>
      <c r="F42" s="811"/>
      <c r="G42" s="8"/>
      <c r="H42" s="8"/>
      <c r="I42" s="17"/>
      <c r="J42" s="11"/>
      <c r="K42" s="164"/>
      <c r="L42" s="110"/>
      <c r="M42" s="374"/>
      <c r="N42" s="374"/>
      <c r="O42" s="374"/>
      <c r="P42" s="376"/>
      <c r="Q42" s="376"/>
      <c r="R42" s="8"/>
      <c r="S42" s="3"/>
      <c r="T42" s="170"/>
      <c r="U42" s="3"/>
      <c r="V42" s="170"/>
      <c r="W42" s="28"/>
      <c r="X42" s="28"/>
    </row>
    <row r="43" spans="2:24" ht="17.25" customHeight="1">
      <c r="B43" s="3"/>
      <c r="C43" s="809"/>
      <c r="D43" s="810"/>
      <c r="E43" s="810"/>
      <c r="F43" s="811"/>
      <c r="G43" s="8"/>
      <c r="H43" s="8"/>
      <c r="I43" s="17"/>
      <c r="J43" s="11"/>
      <c r="K43" s="164"/>
      <c r="L43" s="110"/>
      <c r="M43" s="374"/>
      <c r="N43" s="374"/>
      <c r="O43" s="374"/>
      <c r="P43" s="376"/>
      <c r="Q43" s="376"/>
      <c r="R43" s="8"/>
      <c r="S43" s="3"/>
      <c r="T43" s="170"/>
      <c r="U43" s="3"/>
      <c r="V43" s="170"/>
      <c r="W43" s="28"/>
      <c r="X43" s="28"/>
    </row>
    <row r="44" spans="2:24" ht="12.75">
      <c r="B44" s="3"/>
      <c r="C44" s="818"/>
      <c r="D44" s="819"/>
      <c r="E44" s="819"/>
      <c r="F44" s="820"/>
      <c r="G44" s="8"/>
      <c r="H44" s="8"/>
      <c r="I44" s="17"/>
      <c r="J44" s="7"/>
      <c r="K44" s="164"/>
      <c r="L44" s="110"/>
      <c r="M44" s="326"/>
      <c r="N44" s="326"/>
      <c r="O44" s="326"/>
      <c r="P44" s="324"/>
      <c r="Q44" s="324"/>
      <c r="R44" s="8"/>
      <c r="S44" s="3"/>
      <c r="T44" s="170"/>
      <c r="U44" s="3"/>
      <c r="V44" s="170"/>
      <c r="W44" s="7"/>
      <c r="X44" s="3"/>
    </row>
    <row r="45" spans="2:24" ht="13.5" thickBot="1">
      <c r="B45" s="4"/>
      <c r="C45" s="5"/>
      <c r="D45" s="143"/>
      <c r="E45" s="143"/>
      <c r="F45" s="144"/>
      <c r="G45" s="4"/>
      <c r="H45" s="4"/>
      <c r="I45" s="4"/>
      <c r="J45" s="4"/>
      <c r="K45" s="5"/>
      <c r="L45" s="112"/>
      <c r="M45" s="19"/>
      <c r="N45" s="19"/>
      <c r="O45" s="19"/>
      <c r="P45" s="4"/>
      <c r="Q45" s="4"/>
      <c r="R45" s="4"/>
      <c r="S45" s="20"/>
      <c r="T45" s="112"/>
      <c r="U45" s="20"/>
      <c r="V45" s="112"/>
      <c r="W45" s="4"/>
      <c r="X45" s="4"/>
    </row>
    <row r="46" spans="2:24" ht="13.5" thickBot="1">
      <c r="B46" s="1"/>
      <c r="C46" s="1"/>
      <c r="D46" s="1"/>
      <c r="E46" s="1"/>
      <c r="F46" s="1"/>
      <c r="G46" s="1"/>
      <c r="H46" s="1"/>
      <c r="I46" s="1"/>
      <c r="J46" s="77" t="s">
        <v>12</v>
      </c>
      <c r="K46" s="78">
        <f>SUM(K18:K44)</f>
        <v>64145650.1648</v>
      </c>
      <c r="L46" s="167"/>
      <c r="M46" s="78">
        <f>SUM(M18:M44)</f>
        <v>64145650.1648</v>
      </c>
      <c r="N46" s="78">
        <f>SUM(N18:N44)</f>
        <v>50919022.0048</v>
      </c>
      <c r="O46" s="78">
        <f>SUM(O18:O44)</f>
        <v>4924476.4399999995</v>
      </c>
      <c r="P46" s="78">
        <f>SUM(P18:P44)</f>
        <v>7654563.8100000005</v>
      </c>
      <c r="Q46" s="78">
        <f>SUM(Q18:Q39)</f>
        <v>168421.15</v>
      </c>
      <c r="R46" s="1"/>
      <c r="S46" s="1"/>
      <c r="T46" s="1"/>
      <c r="U46" s="1"/>
      <c r="V46" s="1"/>
      <c r="W46" s="1"/>
      <c r="X46" s="1"/>
    </row>
    <row r="47" spans="2:24" ht="12.75">
      <c r="B47" s="1"/>
      <c r="C47" s="1"/>
      <c r="D47" s="1"/>
      <c r="E47" s="1"/>
      <c r="F47" s="1"/>
      <c r="G47" s="1"/>
      <c r="H47" s="1"/>
      <c r="I47" s="1"/>
      <c r="J47" s="1"/>
      <c r="K47" s="1"/>
      <c r="P47" s="1"/>
      <c r="Q47" s="1"/>
      <c r="R47" s="1"/>
      <c r="S47" s="1"/>
      <c r="T47" s="1"/>
      <c r="U47" s="1"/>
      <c r="V47" s="1"/>
      <c r="W47" s="1"/>
      <c r="X47" s="1"/>
    </row>
    <row r="48" spans="12:14" ht="12.75">
      <c r="L48" s="29"/>
      <c r="N48" s="254"/>
    </row>
    <row r="49" spans="10:15" ht="12.75">
      <c r="J49" s="30"/>
      <c r="K49" s="30"/>
      <c r="L49" s="29"/>
      <c r="M49" s="29"/>
      <c r="N49" s="31"/>
      <c r="O49" s="31"/>
    </row>
    <row r="50" spans="10:17" ht="12.75">
      <c r="J50" s="51"/>
      <c r="K50" s="168"/>
      <c r="N50" s="812"/>
      <c r="O50" s="812"/>
      <c r="P50" s="812"/>
      <c r="Q50" s="468"/>
    </row>
    <row r="51" spans="13:24" ht="12.75">
      <c r="M51" s="1"/>
      <c r="N51" s="168"/>
      <c r="O51" s="813"/>
      <c r="P51" s="814"/>
      <c r="Q51" s="466"/>
      <c r="T51" s="700" t="s">
        <v>67</v>
      </c>
      <c r="U51" s="700"/>
      <c r="V51" s="700"/>
      <c r="W51" s="700"/>
      <c r="X51" s="700"/>
    </row>
    <row r="52" spans="8:24" ht="12.75">
      <c r="H52" s="826"/>
      <c r="I52" s="826"/>
      <c r="J52" s="826"/>
      <c r="K52" s="345"/>
      <c r="L52" s="80"/>
      <c r="M52" s="343"/>
      <c r="N52" s="168"/>
      <c r="O52" s="813"/>
      <c r="P52" s="814"/>
      <c r="Q52" s="466"/>
      <c r="T52" s="701" t="s">
        <v>19</v>
      </c>
      <c r="U52" s="701"/>
      <c r="V52" s="701"/>
      <c r="W52" s="701"/>
      <c r="X52" s="701"/>
    </row>
    <row r="53" spans="14:17" ht="12.75">
      <c r="N53" s="168"/>
      <c r="O53" s="813"/>
      <c r="P53" s="814"/>
      <c r="Q53" s="466"/>
    </row>
    <row r="54" spans="3:19" ht="12.75">
      <c r="C54" s="29"/>
      <c r="D54" s="29"/>
      <c r="E54" s="29"/>
      <c r="F54" s="29"/>
      <c r="G54" s="29"/>
      <c r="H54" s="701"/>
      <c r="I54" s="701"/>
      <c r="J54" s="701"/>
      <c r="K54" s="222"/>
      <c r="L54" s="29"/>
      <c r="M54" s="29"/>
      <c r="N54" s="167"/>
      <c r="O54" s="813"/>
      <c r="P54" s="814"/>
      <c r="Q54" s="466"/>
      <c r="R54" s="29"/>
      <c r="S54" s="29"/>
    </row>
    <row r="55" spans="3:19" ht="12.75">
      <c r="C55" s="29"/>
      <c r="D55" s="29"/>
      <c r="E55" s="29"/>
      <c r="F55" s="29"/>
      <c r="G55" s="29"/>
      <c r="H55" s="701"/>
      <c r="I55" s="701"/>
      <c r="J55" s="701"/>
      <c r="K55" s="222"/>
      <c r="L55" s="29"/>
      <c r="M55" s="29"/>
      <c r="N55" s="344"/>
      <c r="O55" s="822"/>
      <c r="P55" s="822"/>
      <c r="Q55" s="467"/>
      <c r="R55" s="29"/>
      <c r="S55" s="29"/>
    </row>
    <row r="62" ht="12.75">
      <c r="N62" s="167"/>
    </row>
    <row r="64" ht="12.75">
      <c r="M64" s="186"/>
    </row>
    <row r="66" spans="13:15" ht="12.75">
      <c r="M66" s="1"/>
      <c r="N66" s="348"/>
      <c r="O66" s="1"/>
    </row>
    <row r="67" spans="9:17" ht="12.75">
      <c r="I67" s="825"/>
      <c r="J67" s="825"/>
      <c r="K67" s="333"/>
      <c r="L67" s="336"/>
      <c r="M67" s="342"/>
      <c r="N67" s="333"/>
      <c r="O67" s="168"/>
      <c r="P67" s="348"/>
      <c r="Q67" s="348"/>
    </row>
    <row r="71" spans="13:14" ht="12.75">
      <c r="M71" s="814"/>
      <c r="N71" s="814"/>
    </row>
    <row r="72" spans="13:17" ht="12.75">
      <c r="M72" s="346"/>
      <c r="N72" s="347"/>
      <c r="O72" s="51"/>
      <c r="P72" s="168"/>
      <c r="Q72" s="168"/>
    </row>
    <row r="73" spans="15:17" ht="12.75">
      <c r="O73" s="51"/>
      <c r="P73" s="168"/>
      <c r="Q73" s="168"/>
    </row>
    <row r="74" spans="15:17" ht="12.75">
      <c r="O74" s="51"/>
      <c r="P74" s="29"/>
      <c r="Q74" s="29"/>
    </row>
    <row r="75" spans="15:17" ht="12.75">
      <c r="O75" s="51"/>
      <c r="P75" s="168"/>
      <c r="Q75" s="168"/>
    </row>
    <row r="76" ht="12.75">
      <c r="O76" s="350"/>
    </row>
    <row r="79" spans="16:17" ht="12.75">
      <c r="P79" s="167"/>
      <c r="Q79" s="167"/>
    </row>
    <row r="80" spans="16:17" ht="12.75">
      <c r="P80" s="167"/>
      <c r="Q80" s="167"/>
    </row>
  </sheetData>
  <sheetProtection/>
  <mergeCells count="39">
    <mergeCell ref="M71:N71"/>
    <mergeCell ref="I67:J67"/>
    <mergeCell ref="C43:F43"/>
    <mergeCell ref="H52:J52"/>
    <mergeCell ref="H54:J54"/>
    <mergeCell ref="H55:J55"/>
    <mergeCell ref="B11:W11"/>
    <mergeCell ref="B10:X10"/>
    <mergeCell ref="O55:P55"/>
    <mergeCell ref="U15:U16"/>
    <mergeCell ref="C41:F41"/>
    <mergeCell ref="O54:P54"/>
    <mergeCell ref="O53:P53"/>
    <mergeCell ref="T51:X51"/>
    <mergeCell ref="G15:G16"/>
    <mergeCell ref="I15:I16"/>
    <mergeCell ref="C15:F16"/>
    <mergeCell ref="J15:J16"/>
    <mergeCell ref="K15:K16"/>
    <mergeCell ref="L15:L16"/>
    <mergeCell ref="V15:V16"/>
    <mergeCell ref="T52:X52"/>
    <mergeCell ref="B1:X1"/>
    <mergeCell ref="B2:X2"/>
    <mergeCell ref="B3:X3"/>
    <mergeCell ref="J5:N5"/>
    <mergeCell ref="J6:N6"/>
    <mergeCell ref="O52:P52"/>
    <mergeCell ref="O51:P51"/>
    <mergeCell ref="C18:F18"/>
    <mergeCell ref="W15:W16"/>
    <mergeCell ref="R15:T15"/>
    <mergeCell ref="C44:F44"/>
    <mergeCell ref="X15:X16"/>
    <mergeCell ref="C42:F42"/>
    <mergeCell ref="N50:P50"/>
    <mergeCell ref="B15:B16"/>
    <mergeCell ref="M15:P15"/>
    <mergeCell ref="H15:H16"/>
  </mergeCells>
  <printOptions horizontalCentered="1"/>
  <pageMargins left="0" right="0" top="0.984251968503937" bottom="0" header="0" footer="0"/>
  <pageSetup horizontalDpi="300" verticalDpi="300" orientation="landscape" paperSize="5" scale="70" r:id="rId2"/>
  <drawing r:id="rId1"/>
</worksheet>
</file>

<file path=xl/worksheets/sheet2.xml><?xml version="1.0" encoding="utf-8"?>
<worksheet xmlns="http://schemas.openxmlformats.org/spreadsheetml/2006/main" xmlns:r="http://schemas.openxmlformats.org/officeDocument/2006/relationships">
  <dimension ref="A1:AD38"/>
  <sheetViews>
    <sheetView view="pageBreakPreview" zoomScaleSheetLayoutView="100" zoomScalePageLayoutView="0" workbookViewId="0" topLeftCell="J10">
      <selection activeCell="O31" sqref="O31"/>
    </sheetView>
  </sheetViews>
  <sheetFormatPr defaultColWidth="11.421875" defaultRowHeight="12.75"/>
  <cols>
    <col min="1" max="1" width="1.8515625" style="0" customWidth="1"/>
    <col min="2" max="2" width="8.8515625" style="0" customWidth="1"/>
    <col min="7" max="7" width="7.8515625" style="0" customWidth="1"/>
    <col min="8" max="8" width="6.140625" style="0" customWidth="1"/>
    <col min="9" max="10" width="8.57421875" style="0" customWidth="1"/>
    <col min="11" max="11" width="19.140625" style="0" customWidth="1"/>
    <col min="12" max="12" width="19.140625" style="0" hidden="1" customWidth="1"/>
    <col min="13" max="13" width="15.8515625" style="0" customWidth="1"/>
    <col min="14" max="14" width="7.8515625" style="0" customWidth="1"/>
    <col min="15" max="15" width="14.421875" style="0" customWidth="1"/>
    <col min="16" max="17" width="13.28125" style="0" customWidth="1"/>
    <col min="18" max="18" width="12.00390625" style="0" customWidth="1"/>
    <col min="25" max="26" width="6.140625" style="0" customWidth="1"/>
    <col min="27" max="27" width="12.28125" style="0" customWidth="1"/>
    <col min="28" max="28" width="13.421875" style="0" customWidth="1"/>
    <col min="29" max="29" width="14.421875" style="0" customWidth="1"/>
    <col min="30" max="30" width="15.00390625" style="0" customWidth="1"/>
  </cols>
  <sheetData>
    <row r="1" spans="1:27" ht="15.75">
      <c r="A1" s="21"/>
      <c r="B1" s="716" t="s">
        <v>37</v>
      </c>
      <c r="C1" s="717"/>
      <c r="D1" s="717"/>
      <c r="E1" s="717"/>
      <c r="F1" s="717"/>
      <c r="G1" s="717"/>
      <c r="H1" s="717"/>
      <c r="I1" s="717"/>
      <c r="J1" s="717"/>
      <c r="K1" s="717"/>
      <c r="L1" s="717"/>
      <c r="M1" s="717"/>
      <c r="N1" s="717"/>
      <c r="O1" s="717"/>
      <c r="P1" s="717"/>
      <c r="Q1" s="717"/>
      <c r="R1" s="717"/>
      <c r="S1" s="717"/>
      <c r="T1" s="717"/>
      <c r="U1" s="717"/>
      <c r="V1" s="717"/>
      <c r="W1" s="717"/>
      <c r="X1" s="717"/>
      <c r="Y1" s="717"/>
      <c r="Z1" s="718"/>
      <c r="AA1" s="21"/>
    </row>
    <row r="2" spans="1:27" ht="15.75">
      <c r="A2" s="21"/>
      <c r="B2" s="678" t="s">
        <v>38</v>
      </c>
      <c r="C2" s="679"/>
      <c r="D2" s="679"/>
      <c r="E2" s="679"/>
      <c r="F2" s="679"/>
      <c r="G2" s="679"/>
      <c r="H2" s="679"/>
      <c r="I2" s="679"/>
      <c r="J2" s="679"/>
      <c r="K2" s="679"/>
      <c r="L2" s="679"/>
      <c r="M2" s="679"/>
      <c r="N2" s="679"/>
      <c r="O2" s="679"/>
      <c r="P2" s="679"/>
      <c r="Q2" s="679"/>
      <c r="R2" s="679"/>
      <c r="S2" s="679"/>
      <c r="T2" s="679"/>
      <c r="U2" s="679"/>
      <c r="V2" s="679"/>
      <c r="W2" s="679"/>
      <c r="X2" s="679"/>
      <c r="Y2" s="679"/>
      <c r="Z2" s="680"/>
      <c r="AA2" s="21"/>
    </row>
    <row r="3" spans="1:27" ht="12.75">
      <c r="A3" s="21"/>
      <c r="B3" s="681" t="s">
        <v>39</v>
      </c>
      <c r="C3" s="682"/>
      <c r="D3" s="682"/>
      <c r="E3" s="682"/>
      <c r="F3" s="682"/>
      <c r="G3" s="682"/>
      <c r="H3" s="682"/>
      <c r="I3" s="682"/>
      <c r="J3" s="682"/>
      <c r="K3" s="682"/>
      <c r="L3" s="682"/>
      <c r="M3" s="682"/>
      <c r="N3" s="682"/>
      <c r="O3" s="682"/>
      <c r="P3" s="682"/>
      <c r="Q3" s="682"/>
      <c r="R3" s="682"/>
      <c r="S3" s="682"/>
      <c r="T3" s="682"/>
      <c r="U3" s="682"/>
      <c r="V3" s="682"/>
      <c r="W3" s="682"/>
      <c r="X3" s="682"/>
      <c r="Y3" s="682"/>
      <c r="Z3" s="683"/>
      <c r="AA3" s="21"/>
    </row>
    <row r="4" spans="1:27" ht="12.75">
      <c r="A4" s="21"/>
      <c r="B4" s="103"/>
      <c r="C4" s="21"/>
      <c r="D4" s="102" t="s">
        <v>34</v>
      </c>
      <c r="E4" s="102" t="s">
        <v>35</v>
      </c>
      <c r="F4" s="102"/>
      <c r="G4" s="53"/>
      <c r="H4" s="53"/>
      <c r="I4" s="53"/>
      <c r="J4" s="53"/>
      <c r="K4" s="53"/>
      <c r="L4" s="53"/>
      <c r="M4" s="53"/>
      <c r="N4" s="53"/>
      <c r="O4" s="53"/>
      <c r="P4" s="53"/>
      <c r="Q4" s="53"/>
      <c r="R4" s="685" t="s">
        <v>76</v>
      </c>
      <c r="S4" s="685"/>
      <c r="T4" s="102" t="s">
        <v>98</v>
      </c>
      <c r="U4" s="53"/>
      <c r="V4" s="53"/>
      <c r="W4" s="53"/>
      <c r="X4" s="191"/>
      <c r="Y4" s="191"/>
      <c r="Z4" s="104"/>
      <c r="AA4" s="21"/>
    </row>
    <row r="5" spans="1:27" ht="12.75">
      <c r="A5" s="21"/>
      <c r="B5" s="103"/>
      <c r="C5" s="21"/>
      <c r="D5" s="102" t="str">
        <f>'AGUA POTABLE 1'!D7</f>
        <v>FONDO DE  INFRAESTRUCTURA SOCIAL MUNICIPAL.</v>
      </c>
      <c r="E5" s="102"/>
      <c r="F5" s="102"/>
      <c r="G5" s="21"/>
      <c r="H5" s="187"/>
      <c r="I5" s="187"/>
      <c r="J5" s="187"/>
      <c r="K5" s="684" t="str">
        <f>'AGUA POTABLE 1'!K7:O7</f>
        <v>ANEXO TECNICO DE PROPUESTA 2011</v>
      </c>
      <c r="L5" s="684"/>
      <c r="M5" s="684"/>
      <c r="N5" s="684"/>
      <c r="O5" s="684"/>
      <c r="P5" s="684"/>
      <c r="Q5" s="255"/>
      <c r="R5" s="187"/>
      <c r="S5" s="187"/>
      <c r="T5" s="187"/>
      <c r="U5" s="53"/>
      <c r="V5" s="53"/>
      <c r="W5" s="53"/>
      <c r="X5" s="191"/>
      <c r="Y5" s="191"/>
      <c r="Z5" s="104"/>
      <c r="AA5" s="21"/>
    </row>
    <row r="6" spans="1:27" ht="12.75">
      <c r="A6" s="21"/>
      <c r="B6" s="103"/>
      <c r="C6" s="21"/>
      <c r="D6" s="102" t="str">
        <f>'AGUA POTABLE 1'!D8:G8</f>
        <v>FECHA:   SEPTIEMBRE DEL 2012</v>
      </c>
      <c r="E6" s="102"/>
      <c r="F6" s="102"/>
      <c r="G6" s="21"/>
      <c r="H6" s="188"/>
      <c r="I6" s="188"/>
      <c r="J6" s="188"/>
      <c r="K6" s="682" t="s">
        <v>42</v>
      </c>
      <c r="L6" s="682"/>
      <c r="M6" s="682"/>
      <c r="N6" s="682"/>
      <c r="O6" s="682"/>
      <c r="P6" s="682"/>
      <c r="Q6" s="191"/>
      <c r="R6" s="219" t="s">
        <v>95</v>
      </c>
      <c r="S6" s="219"/>
      <c r="T6" s="219"/>
      <c r="U6" s="219"/>
      <c r="V6" s="219"/>
      <c r="W6" s="219"/>
      <c r="X6" s="191"/>
      <c r="Y6" s="191"/>
      <c r="Z6" s="104"/>
      <c r="AA6" s="21"/>
    </row>
    <row r="7" spans="1:27" ht="12.75">
      <c r="A7" s="21"/>
      <c r="B7" s="103"/>
      <c r="C7" s="21"/>
      <c r="D7" s="102" t="s">
        <v>30</v>
      </c>
      <c r="E7" s="102" t="s">
        <v>31</v>
      </c>
      <c r="F7" s="102"/>
      <c r="G7" s="53"/>
      <c r="H7" s="53"/>
      <c r="I7" s="53"/>
      <c r="J7" s="53"/>
      <c r="K7" s="53"/>
      <c r="L7" s="53"/>
      <c r="M7" s="53"/>
      <c r="N7" s="53"/>
      <c r="O7" s="53"/>
      <c r="P7" s="53"/>
      <c r="Q7" s="53"/>
      <c r="R7" s="221" t="s">
        <v>107</v>
      </c>
      <c r="S7" s="220" t="s">
        <v>108</v>
      </c>
      <c r="T7" s="53"/>
      <c r="U7" s="53"/>
      <c r="V7" s="219">
        <f>'AGUA POTABLE 1'!T8</f>
        <v>41172</v>
      </c>
      <c r="W7" s="53"/>
      <c r="X7" s="191"/>
      <c r="Y7" s="191"/>
      <c r="Z7" s="104"/>
      <c r="AA7" s="21"/>
    </row>
    <row r="8" spans="1:27" ht="12.75">
      <c r="A8" s="21"/>
      <c r="B8" s="103"/>
      <c r="C8" s="21"/>
      <c r="D8" s="102" t="s">
        <v>32</v>
      </c>
      <c r="E8" s="102"/>
      <c r="F8" s="102"/>
      <c r="G8" s="53"/>
      <c r="H8" s="53"/>
      <c r="I8" s="53"/>
      <c r="J8" s="53"/>
      <c r="K8" s="53"/>
      <c r="L8" s="53"/>
      <c r="M8" s="53"/>
      <c r="N8" s="53"/>
      <c r="O8" s="53"/>
      <c r="P8" s="53"/>
      <c r="Q8" s="53"/>
      <c r="R8" s="221" t="s">
        <v>97</v>
      </c>
      <c r="S8" s="220" t="s">
        <v>109</v>
      </c>
      <c r="T8" s="102"/>
      <c r="U8" s="53"/>
      <c r="V8" s="53"/>
      <c r="W8" s="53"/>
      <c r="X8" s="191"/>
      <c r="Y8" s="191"/>
      <c r="Z8" s="104"/>
      <c r="AA8" s="21"/>
    </row>
    <row r="9" spans="1:27" ht="12.75">
      <c r="A9" s="21"/>
      <c r="B9" s="103"/>
      <c r="C9" s="21"/>
      <c r="D9" s="102" t="s">
        <v>33</v>
      </c>
      <c r="E9" s="102"/>
      <c r="F9" s="102"/>
      <c r="G9" s="53"/>
      <c r="H9" s="53"/>
      <c r="I9" s="53"/>
      <c r="J9" s="53"/>
      <c r="K9" s="53"/>
      <c r="L9" s="53"/>
      <c r="M9" s="53"/>
      <c r="N9" s="53"/>
      <c r="O9" s="53"/>
      <c r="P9" s="53"/>
      <c r="Q9" s="53"/>
      <c r="R9" s="53"/>
      <c r="S9" s="53"/>
      <c r="T9" s="53"/>
      <c r="U9" s="53"/>
      <c r="V9" s="53"/>
      <c r="W9" s="53"/>
      <c r="X9" s="191"/>
      <c r="Y9" s="191"/>
      <c r="Z9" s="104"/>
      <c r="AA9" s="21"/>
    </row>
    <row r="10" spans="1:27" ht="12.75">
      <c r="A10" s="21"/>
      <c r="B10" s="687" t="s">
        <v>36</v>
      </c>
      <c r="C10" s="688"/>
      <c r="D10" s="688"/>
      <c r="E10" s="688"/>
      <c r="F10" s="688"/>
      <c r="G10" s="688"/>
      <c r="H10" s="688"/>
      <c r="I10" s="688"/>
      <c r="J10" s="688"/>
      <c r="K10" s="688"/>
      <c r="L10" s="688"/>
      <c r="M10" s="688"/>
      <c r="N10" s="688"/>
      <c r="O10" s="688"/>
      <c r="P10" s="688"/>
      <c r="Q10" s="688"/>
      <c r="R10" s="688"/>
      <c r="S10" s="688"/>
      <c r="T10" s="688"/>
      <c r="U10" s="688"/>
      <c r="V10" s="688"/>
      <c r="W10" s="688"/>
      <c r="X10" s="688"/>
      <c r="Y10" s="688"/>
      <c r="Z10" s="689"/>
      <c r="AA10" s="21"/>
    </row>
    <row r="11" spans="1:27" ht="13.5" thickBot="1">
      <c r="A11" s="21"/>
      <c r="B11" s="105"/>
      <c r="C11" s="106"/>
      <c r="D11" s="106"/>
      <c r="E11" s="106"/>
      <c r="F11" s="106"/>
      <c r="G11" s="106"/>
      <c r="H11" s="106"/>
      <c r="I11" s="106"/>
      <c r="J11" s="106"/>
      <c r="K11" s="106"/>
      <c r="L11" s="106"/>
      <c r="M11" s="106"/>
      <c r="N11" s="106"/>
      <c r="O11" s="106"/>
      <c r="P11" s="106"/>
      <c r="Q11" s="106"/>
      <c r="R11" s="106"/>
      <c r="S11" s="106"/>
      <c r="T11" s="106"/>
      <c r="U11" s="106"/>
      <c r="V11" s="107" t="s">
        <v>40</v>
      </c>
      <c r="W11" s="108">
        <v>2</v>
      </c>
      <c r="X11" s="108" t="s">
        <v>41</v>
      </c>
      <c r="Y11" s="108"/>
      <c r="Z11" s="109">
        <v>12</v>
      </c>
      <c r="AA11" s="21"/>
    </row>
    <row r="12" spans="1:27" ht="4.5" customHeight="1" thickBot="1">
      <c r="A12" s="21"/>
      <c r="B12" s="21"/>
      <c r="C12" s="21"/>
      <c r="D12" s="21"/>
      <c r="E12" s="21"/>
      <c r="F12" s="21"/>
      <c r="G12" s="21"/>
      <c r="H12" s="21"/>
      <c r="I12" s="21"/>
      <c r="J12" s="21"/>
      <c r="K12" s="21"/>
      <c r="L12" s="21"/>
      <c r="M12" s="21"/>
      <c r="N12" s="21"/>
      <c r="O12" s="21"/>
      <c r="P12" s="21"/>
      <c r="Q12" s="21"/>
      <c r="R12" s="21"/>
      <c r="S12" s="21"/>
      <c r="T12" s="21"/>
      <c r="U12" s="21"/>
      <c r="V12" s="21"/>
      <c r="W12" s="21"/>
      <c r="X12" s="54"/>
      <c r="Y12" s="54"/>
      <c r="Z12" s="21"/>
      <c r="AA12" s="21"/>
    </row>
    <row r="13" spans="1:27" ht="18.75" customHeight="1" thickBot="1">
      <c r="A13" s="22"/>
      <c r="B13" s="668" t="s">
        <v>0</v>
      </c>
      <c r="C13" s="670" t="s">
        <v>1</v>
      </c>
      <c r="D13" s="671"/>
      <c r="E13" s="671"/>
      <c r="F13" s="672"/>
      <c r="G13" s="672" t="s">
        <v>2</v>
      </c>
      <c r="H13" s="668" t="s">
        <v>3</v>
      </c>
      <c r="I13" s="671" t="s">
        <v>4</v>
      </c>
      <c r="J13" s="668" t="s">
        <v>76</v>
      </c>
      <c r="K13" s="668" t="s">
        <v>5</v>
      </c>
      <c r="L13" s="493"/>
      <c r="M13" s="668" t="s">
        <v>6</v>
      </c>
      <c r="N13" s="671" t="s">
        <v>22</v>
      </c>
      <c r="O13" s="719" t="s">
        <v>7</v>
      </c>
      <c r="P13" s="720"/>
      <c r="Q13" s="720"/>
      <c r="R13" s="721"/>
      <c r="S13" s="671" t="s">
        <v>8</v>
      </c>
      <c r="T13" s="671"/>
      <c r="U13" s="671"/>
      <c r="V13" s="668" t="s">
        <v>9</v>
      </c>
      <c r="W13" s="671" t="s">
        <v>56</v>
      </c>
      <c r="X13" s="668" t="s">
        <v>10</v>
      </c>
      <c r="Y13" s="670" t="s">
        <v>122</v>
      </c>
      <c r="Z13" s="672"/>
      <c r="AA13" s="21"/>
    </row>
    <row r="14" spans="1:27" ht="18.75" thickBot="1">
      <c r="A14" s="21"/>
      <c r="B14" s="669"/>
      <c r="C14" s="673"/>
      <c r="D14" s="674"/>
      <c r="E14" s="674"/>
      <c r="F14" s="675"/>
      <c r="G14" s="675"/>
      <c r="H14" s="669"/>
      <c r="I14" s="674"/>
      <c r="J14" s="669"/>
      <c r="K14" s="669"/>
      <c r="L14" s="36" t="s">
        <v>585</v>
      </c>
      <c r="M14" s="669"/>
      <c r="N14" s="675"/>
      <c r="O14" s="36" t="s">
        <v>12</v>
      </c>
      <c r="P14" s="36" t="s">
        <v>42</v>
      </c>
      <c r="Q14" s="36" t="s">
        <v>154</v>
      </c>
      <c r="R14" s="36" t="s">
        <v>155</v>
      </c>
      <c r="S14" s="14" t="s">
        <v>13</v>
      </c>
      <c r="T14" s="14" t="s">
        <v>14</v>
      </c>
      <c r="U14" s="15" t="s">
        <v>235</v>
      </c>
      <c r="V14" s="669"/>
      <c r="W14" s="675"/>
      <c r="X14" s="669"/>
      <c r="Y14" s="211" t="s">
        <v>105</v>
      </c>
      <c r="Z14" s="211" t="s">
        <v>96</v>
      </c>
      <c r="AA14" s="21"/>
    </row>
    <row r="15" spans="1:27" ht="4.5" customHeight="1" thickBot="1">
      <c r="A15" s="21"/>
      <c r="B15" s="1"/>
      <c r="C15" s="97"/>
      <c r="D15" s="89"/>
      <c r="E15" s="89"/>
      <c r="F15" s="89"/>
      <c r="G15" s="1"/>
      <c r="H15" s="1"/>
      <c r="I15" s="1"/>
      <c r="J15" s="1"/>
      <c r="K15" s="1"/>
      <c r="L15" s="1"/>
      <c r="M15" s="1"/>
      <c r="N15" s="1"/>
      <c r="O15" s="13"/>
      <c r="P15" s="13"/>
      <c r="Q15" s="13"/>
      <c r="R15" s="13"/>
      <c r="S15" s="13"/>
      <c r="T15" s="13"/>
      <c r="U15" s="13"/>
      <c r="V15" s="13"/>
      <c r="W15" s="13"/>
      <c r="X15" s="192"/>
      <c r="Y15" s="192"/>
      <c r="Z15" s="13"/>
      <c r="AA15" s="21"/>
    </row>
    <row r="16" spans="1:30" ht="12.75">
      <c r="A16" s="21"/>
      <c r="B16" s="9"/>
      <c r="C16" s="146" t="s">
        <v>43</v>
      </c>
      <c r="D16" s="147"/>
      <c r="E16" s="147"/>
      <c r="F16" s="148"/>
      <c r="G16" s="9"/>
      <c r="H16" s="9"/>
      <c r="I16" s="16"/>
      <c r="J16" s="16"/>
      <c r="K16" s="10"/>
      <c r="L16" s="497"/>
      <c r="M16" s="34"/>
      <c r="N16" s="173"/>
      <c r="O16" s="34"/>
      <c r="P16" s="34"/>
      <c r="Q16" s="34"/>
      <c r="R16" s="6"/>
      <c r="S16" s="9"/>
      <c r="T16" s="124"/>
      <c r="U16" s="174"/>
      <c r="V16" s="183"/>
      <c r="W16" s="174"/>
      <c r="X16" s="193"/>
      <c r="Y16" s="193"/>
      <c r="Z16" s="9"/>
      <c r="AA16" s="13"/>
      <c r="AB16" s="89"/>
      <c r="AC16" s="89"/>
      <c r="AD16" s="89"/>
    </row>
    <row r="17" spans="1:30" ht="12.75">
      <c r="A17" s="21"/>
      <c r="B17" s="384" t="s">
        <v>306</v>
      </c>
      <c r="C17" s="713" t="s">
        <v>70</v>
      </c>
      <c r="D17" s="714"/>
      <c r="E17" s="714"/>
      <c r="F17" s="715"/>
      <c r="G17" s="385" t="s">
        <v>21</v>
      </c>
      <c r="H17" s="384" t="s">
        <v>24</v>
      </c>
      <c r="I17" s="384" t="s">
        <v>127</v>
      </c>
      <c r="J17" s="407" t="s">
        <v>82</v>
      </c>
      <c r="K17" s="411" t="s">
        <v>195</v>
      </c>
      <c r="L17" s="501">
        <f>'[1]AGUA VERDE'!$G$29</f>
        <v>161326.74</v>
      </c>
      <c r="M17" s="409">
        <f aca="true" t="shared" si="0" ref="M17:M26">O17</f>
        <v>161326.74</v>
      </c>
      <c r="N17" s="389">
        <v>1</v>
      </c>
      <c r="O17" s="409">
        <f aca="true" t="shared" si="1" ref="O17:O33">R17+Q17+P17</f>
        <v>161326.74</v>
      </c>
      <c r="P17" s="486">
        <v>161326.74</v>
      </c>
      <c r="Q17" s="409">
        <v>0</v>
      </c>
      <c r="R17" s="409"/>
      <c r="S17" s="385" t="s">
        <v>173</v>
      </c>
      <c r="T17" s="410">
        <v>6</v>
      </c>
      <c r="U17" s="387">
        <v>1</v>
      </c>
      <c r="V17" s="388">
        <v>60</v>
      </c>
      <c r="W17" s="387" t="s">
        <v>117</v>
      </c>
      <c r="X17" s="76"/>
      <c r="Y17" s="76" t="s">
        <v>106</v>
      </c>
      <c r="Z17" s="73"/>
      <c r="AA17" s="249"/>
      <c r="AB17" s="380"/>
      <c r="AC17" s="380"/>
      <c r="AD17" s="380"/>
    </row>
    <row r="18" spans="1:30" ht="12.75">
      <c r="A18" s="21"/>
      <c r="B18" s="384" t="s">
        <v>307</v>
      </c>
      <c r="C18" s="713" t="s">
        <v>70</v>
      </c>
      <c r="D18" s="714"/>
      <c r="E18" s="714"/>
      <c r="F18" s="715"/>
      <c r="G18" s="385" t="s">
        <v>21</v>
      </c>
      <c r="H18" s="384" t="s">
        <v>24</v>
      </c>
      <c r="I18" s="384" t="s">
        <v>127</v>
      </c>
      <c r="J18" s="407" t="s">
        <v>82</v>
      </c>
      <c r="K18" s="415" t="s">
        <v>324</v>
      </c>
      <c r="L18" s="501">
        <f>'[1]DURAZNO GRANDE'!$G$29</f>
        <v>215102.32</v>
      </c>
      <c r="M18" s="409">
        <f t="shared" si="0"/>
        <v>215102.32</v>
      </c>
      <c r="N18" s="389">
        <v>1</v>
      </c>
      <c r="O18" s="409">
        <f t="shared" si="1"/>
        <v>215102.32</v>
      </c>
      <c r="P18" s="486">
        <v>215102.32</v>
      </c>
      <c r="Q18" s="409">
        <v>0</v>
      </c>
      <c r="R18" s="409"/>
      <c r="S18" s="385" t="s">
        <v>173</v>
      </c>
      <c r="T18" s="416">
        <v>8</v>
      </c>
      <c r="U18" s="387">
        <v>1</v>
      </c>
      <c r="V18" s="388">
        <v>83</v>
      </c>
      <c r="W18" s="387" t="s">
        <v>117</v>
      </c>
      <c r="X18" s="76"/>
      <c r="Y18" s="76" t="s">
        <v>106</v>
      </c>
      <c r="Z18" s="73"/>
      <c r="AA18" s="250"/>
      <c r="AB18" s="381"/>
      <c r="AC18" s="381"/>
      <c r="AD18" s="381"/>
    </row>
    <row r="19" spans="1:30" ht="18">
      <c r="A19" s="21"/>
      <c r="B19" s="384" t="s">
        <v>78</v>
      </c>
      <c r="C19" s="412" t="s">
        <v>70</v>
      </c>
      <c r="D19" s="413"/>
      <c r="E19" s="413"/>
      <c r="F19" s="414"/>
      <c r="G19" s="385" t="s">
        <v>21</v>
      </c>
      <c r="H19" s="384" t="s">
        <v>24</v>
      </c>
      <c r="I19" s="384" t="s">
        <v>127</v>
      </c>
      <c r="J19" s="407" t="s">
        <v>82</v>
      </c>
      <c r="K19" s="415" t="s">
        <v>203</v>
      </c>
      <c r="L19" s="501">
        <f>'[1]JOYAS DEL DERRAMADERO'!$G$29</f>
        <v>215052.32</v>
      </c>
      <c r="M19" s="409">
        <f t="shared" si="0"/>
        <v>215052.32</v>
      </c>
      <c r="N19" s="389">
        <v>1</v>
      </c>
      <c r="O19" s="409">
        <f t="shared" si="1"/>
        <v>215052.32</v>
      </c>
      <c r="P19" s="486">
        <v>215052.32</v>
      </c>
      <c r="Q19" s="409">
        <v>0</v>
      </c>
      <c r="R19" s="409"/>
      <c r="S19" s="385" t="s">
        <v>173</v>
      </c>
      <c r="T19" s="410">
        <v>8</v>
      </c>
      <c r="U19" s="387">
        <v>1</v>
      </c>
      <c r="V19" s="388">
        <v>66</v>
      </c>
      <c r="W19" s="387" t="s">
        <v>117</v>
      </c>
      <c r="X19" s="76"/>
      <c r="Y19" s="76" t="s">
        <v>106</v>
      </c>
      <c r="Z19" s="73"/>
      <c r="AA19" s="250"/>
      <c r="AB19" s="380"/>
      <c r="AC19" s="380"/>
      <c r="AD19" s="380"/>
    </row>
    <row r="20" spans="1:30" ht="12.75">
      <c r="A20" s="21"/>
      <c r="B20" s="384" t="s">
        <v>79</v>
      </c>
      <c r="C20" s="412" t="s">
        <v>173</v>
      </c>
      <c r="D20" s="413"/>
      <c r="E20" s="413"/>
      <c r="F20" s="414"/>
      <c r="G20" s="385" t="s">
        <v>21</v>
      </c>
      <c r="H20" s="384" t="s">
        <v>24</v>
      </c>
      <c r="I20" s="384" t="s">
        <v>127</v>
      </c>
      <c r="J20" s="407" t="s">
        <v>82</v>
      </c>
      <c r="K20" s="415" t="s">
        <v>204</v>
      </c>
      <c r="L20" s="499">
        <v>5990.01</v>
      </c>
      <c r="M20" s="409">
        <f t="shared" si="0"/>
        <v>194352.56</v>
      </c>
      <c r="N20" s="389">
        <v>1</v>
      </c>
      <c r="O20" s="409">
        <f t="shared" si="1"/>
        <v>194352.56</v>
      </c>
      <c r="P20" s="486">
        <v>5990.01</v>
      </c>
      <c r="Q20" s="409">
        <v>0</v>
      </c>
      <c r="R20" s="409">
        <v>188362.55</v>
      </c>
      <c r="S20" s="385" t="s">
        <v>173</v>
      </c>
      <c r="T20" s="410">
        <v>8</v>
      </c>
      <c r="U20" s="387">
        <v>1</v>
      </c>
      <c r="V20" s="388">
        <v>35</v>
      </c>
      <c r="W20" s="387" t="s">
        <v>117</v>
      </c>
      <c r="X20" s="76"/>
      <c r="Y20" s="76" t="s">
        <v>106</v>
      </c>
      <c r="Z20" s="73"/>
      <c r="AA20" s="250"/>
      <c r="AB20" s="380"/>
      <c r="AC20" s="380"/>
      <c r="AD20" s="380"/>
    </row>
    <row r="21" spans="1:30" ht="18">
      <c r="A21" s="21"/>
      <c r="B21" s="384" t="s">
        <v>145</v>
      </c>
      <c r="C21" s="412" t="s">
        <v>70</v>
      </c>
      <c r="D21" s="413"/>
      <c r="E21" s="413"/>
      <c r="F21" s="414"/>
      <c r="G21" s="385" t="s">
        <v>21</v>
      </c>
      <c r="H21" s="384" t="s">
        <v>24</v>
      </c>
      <c r="I21" s="384" t="s">
        <v>127</v>
      </c>
      <c r="J21" s="407" t="s">
        <v>82</v>
      </c>
      <c r="K21" s="415" t="s">
        <v>210</v>
      </c>
      <c r="L21" s="501">
        <f>'[1]DERRAMADERO DE JUAREZ'!$G$30</f>
        <v>273677.9</v>
      </c>
      <c r="M21" s="409">
        <f t="shared" si="0"/>
        <v>273677.9</v>
      </c>
      <c r="N21" s="389">
        <v>1</v>
      </c>
      <c r="O21" s="409">
        <f t="shared" si="1"/>
        <v>273677.9</v>
      </c>
      <c r="P21" s="500">
        <v>273677.9</v>
      </c>
      <c r="Q21" s="409">
        <v>0</v>
      </c>
      <c r="R21" s="409"/>
      <c r="S21" s="385" t="s">
        <v>173</v>
      </c>
      <c r="T21" s="410">
        <v>10</v>
      </c>
      <c r="U21" s="387">
        <v>1</v>
      </c>
      <c r="V21" s="388">
        <v>106</v>
      </c>
      <c r="W21" s="387" t="s">
        <v>117</v>
      </c>
      <c r="X21" s="76"/>
      <c r="Y21" s="76" t="s">
        <v>106</v>
      </c>
      <c r="Z21" s="73"/>
      <c r="AA21" s="250"/>
      <c r="AB21" s="380"/>
      <c r="AC21" s="380"/>
      <c r="AD21" s="380"/>
    </row>
    <row r="22" spans="1:30" ht="12.75">
      <c r="A22" s="21"/>
      <c r="B22" s="384" t="s">
        <v>242</v>
      </c>
      <c r="C22" s="412" t="s">
        <v>70</v>
      </c>
      <c r="D22" s="413"/>
      <c r="E22" s="413"/>
      <c r="F22" s="414"/>
      <c r="G22" s="385" t="s">
        <v>21</v>
      </c>
      <c r="H22" s="384" t="s">
        <v>24</v>
      </c>
      <c r="I22" s="384" t="s">
        <v>127</v>
      </c>
      <c r="J22" s="407" t="s">
        <v>82</v>
      </c>
      <c r="K22" s="415" t="s">
        <v>325</v>
      </c>
      <c r="L22" s="501">
        <f>'[1]TENAMAXTLE'!$G$29</f>
        <v>161326.74</v>
      </c>
      <c r="M22" s="409">
        <f t="shared" si="0"/>
        <v>161326.74</v>
      </c>
      <c r="N22" s="389">
        <v>1</v>
      </c>
      <c r="O22" s="409">
        <f t="shared" si="1"/>
        <v>161326.74</v>
      </c>
      <c r="P22" s="486">
        <v>161326.74</v>
      </c>
      <c r="Q22" s="409">
        <v>0</v>
      </c>
      <c r="R22" s="409"/>
      <c r="S22" s="385" t="s">
        <v>173</v>
      </c>
      <c r="T22" s="410">
        <v>6</v>
      </c>
      <c r="U22" s="387">
        <v>1</v>
      </c>
      <c r="V22" s="388">
        <v>72</v>
      </c>
      <c r="W22" s="387" t="s">
        <v>117</v>
      </c>
      <c r="X22" s="76"/>
      <c r="Y22" s="76" t="s">
        <v>106</v>
      </c>
      <c r="Z22" s="73"/>
      <c r="AA22" s="250"/>
      <c r="AB22" s="380"/>
      <c r="AC22" s="380"/>
      <c r="AD22" s="380"/>
    </row>
    <row r="23" spans="1:30" ht="12.75">
      <c r="A23" s="21"/>
      <c r="B23" s="384" t="s">
        <v>182</v>
      </c>
      <c r="C23" s="412" t="s">
        <v>70</v>
      </c>
      <c r="D23" s="413"/>
      <c r="E23" s="413"/>
      <c r="F23" s="414"/>
      <c r="G23" s="385" t="s">
        <v>21</v>
      </c>
      <c r="H23" s="384" t="s">
        <v>24</v>
      </c>
      <c r="I23" s="384" t="s">
        <v>127</v>
      </c>
      <c r="J23" s="407" t="s">
        <v>82</v>
      </c>
      <c r="K23" s="415" t="s">
        <v>379</v>
      </c>
      <c r="L23" s="501">
        <f>'[1]MESAS DE SAN JOSE'!$G$29</f>
        <v>107953.48999999999</v>
      </c>
      <c r="M23" s="409">
        <f>O23</f>
        <v>107953.49</v>
      </c>
      <c r="N23" s="389">
        <v>1</v>
      </c>
      <c r="O23" s="409">
        <f t="shared" si="1"/>
        <v>107953.49</v>
      </c>
      <c r="P23" s="486">
        <v>107953.49</v>
      </c>
      <c r="Q23" s="409">
        <v>0</v>
      </c>
      <c r="R23" s="409"/>
      <c r="S23" s="385" t="s">
        <v>173</v>
      </c>
      <c r="T23" s="410">
        <v>4</v>
      </c>
      <c r="U23" s="387">
        <v>1</v>
      </c>
      <c r="V23" s="388">
        <v>23</v>
      </c>
      <c r="W23" s="387" t="s">
        <v>117</v>
      </c>
      <c r="X23" s="76"/>
      <c r="Y23" s="76" t="s">
        <v>106</v>
      </c>
      <c r="Z23" s="73"/>
      <c r="AA23" s="250"/>
      <c r="AB23" s="380"/>
      <c r="AC23" s="380"/>
      <c r="AD23" s="380"/>
    </row>
    <row r="24" spans="1:30" ht="12.75">
      <c r="A24" s="21"/>
      <c r="B24" s="384" t="s">
        <v>146</v>
      </c>
      <c r="C24" s="713" t="s">
        <v>173</v>
      </c>
      <c r="D24" s="714"/>
      <c r="E24" s="714"/>
      <c r="F24" s="715"/>
      <c r="G24" s="385" t="s">
        <v>21</v>
      </c>
      <c r="H24" s="384" t="s">
        <v>24</v>
      </c>
      <c r="I24" s="384" t="s">
        <v>127</v>
      </c>
      <c r="J24" s="407" t="s">
        <v>82</v>
      </c>
      <c r="K24" s="415" t="s">
        <v>150</v>
      </c>
      <c r="L24" s="499">
        <v>5990.01</v>
      </c>
      <c r="M24" s="409">
        <f t="shared" si="0"/>
        <v>167990</v>
      </c>
      <c r="N24" s="389">
        <v>1</v>
      </c>
      <c r="O24" s="409">
        <f t="shared" si="1"/>
        <v>167990</v>
      </c>
      <c r="P24" s="486">
        <v>5990.01</v>
      </c>
      <c r="Q24" s="409">
        <v>0</v>
      </c>
      <c r="R24" s="409">
        <v>161999.99</v>
      </c>
      <c r="S24" s="385" t="s">
        <v>173</v>
      </c>
      <c r="T24" s="410">
        <v>8</v>
      </c>
      <c r="U24" s="387">
        <v>1</v>
      </c>
      <c r="V24" s="388">
        <v>34</v>
      </c>
      <c r="W24" s="387" t="s">
        <v>117</v>
      </c>
      <c r="X24" s="76"/>
      <c r="Y24" s="76" t="s">
        <v>106</v>
      </c>
      <c r="Z24" s="73"/>
      <c r="AA24" s="249"/>
      <c r="AB24" s="380"/>
      <c r="AC24" s="380"/>
      <c r="AD24" s="380"/>
    </row>
    <row r="25" spans="1:30" ht="12.75">
      <c r="A25" s="21"/>
      <c r="B25" s="384" t="s">
        <v>465</v>
      </c>
      <c r="C25" s="412" t="s">
        <v>173</v>
      </c>
      <c r="D25" s="413"/>
      <c r="E25" s="413"/>
      <c r="F25" s="414"/>
      <c r="G25" s="385" t="s">
        <v>21</v>
      </c>
      <c r="H25" s="384" t="s">
        <v>24</v>
      </c>
      <c r="I25" s="384" t="s">
        <v>127</v>
      </c>
      <c r="J25" s="407" t="s">
        <v>82</v>
      </c>
      <c r="K25" s="415" t="s">
        <v>251</v>
      </c>
      <c r="L25" s="499">
        <v>5990.01</v>
      </c>
      <c r="M25" s="409">
        <f t="shared" si="0"/>
        <v>410990.01</v>
      </c>
      <c r="N25" s="389">
        <v>1</v>
      </c>
      <c r="O25" s="409">
        <f t="shared" si="1"/>
        <v>410990.01</v>
      </c>
      <c r="P25" s="486">
        <v>5990.01</v>
      </c>
      <c r="Q25" s="409">
        <v>0</v>
      </c>
      <c r="R25" s="409">
        <v>405000</v>
      </c>
      <c r="S25" s="385" t="s">
        <v>173</v>
      </c>
      <c r="T25" s="410">
        <v>15</v>
      </c>
      <c r="U25" s="387">
        <v>1</v>
      </c>
      <c r="V25" s="388">
        <v>116</v>
      </c>
      <c r="W25" s="387" t="s">
        <v>117</v>
      </c>
      <c r="X25" s="76"/>
      <c r="Y25" s="76" t="s">
        <v>106</v>
      </c>
      <c r="Z25" s="73"/>
      <c r="AA25" s="249"/>
      <c r="AB25" s="380"/>
      <c r="AC25" s="380"/>
      <c r="AD25" s="380"/>
    </row>
    <row r="26" spans="1:30" ht="18.75">
      <c r="A26" s="21"/>
      <c r="B26" s="384" t="s">
        <v>466</v>
      </c>
      <c r="C26" s="713" t="s">
        <v>200</v>
      </c>
      <c r="D26" s="714"/>
      <c r="E26" s="714"/>
      <c r="F26" s="715"/>
      <c r="G26" s="385" t="s">
        <v>21</v>
      </c>
      <c r="H26" s="384" t="s">
        <v>24</v>
      </c>
      <c r="I26" s="384" t="s">
        <v>201</v>
      </c>
      <c r="J26" s="407" t="s">
        <v>82</v>
      </c>
      <c r="K26" s="408" t="s">
        <v>239</v>
      </c>
      <c r="L26" s="502" t="e">
        <f>P26-#REF!</f>
        <v>#REF!</v>
      </c>
      <c r="M26" s="409">
        <f t="shared" si="0"/>
        <v>684910.88</v>
      </c>
      <c r="N26" s="389">
        <v>1</v>
      </c>
      <c r="O26" s="409">
        <f t="shared" si="1"/>
        <v>684910.88</v>
      </c>
      <c r="P26" s="485">
        <v>684910.88</v>
      </c>
      <c r="Q26" s="409">
        <v>0</v>
      </c>
      <c r="R26" s="409"/>
      <c r="S26" s="385" t="s">
        <v>202</v>
      </c>
      <c r="T26" s="410">
        <v>1000</v>
      </c>
      <c r="U26" s="387">
        <v>1</v>
      </c>
      <c r="V26" s="388">
        <v>180</v>
      </c>
      <c r="W26" s="387" t="s">
        <v>117</v>
      </c>
      <c r="X26" s="76"/>
      <c r="Y26" s="76"/>
      <c r="Z26" s="73" t="s">
        <v>106</v>
      </c>
      <c r="AA26" s="249"/>
      <c r="AB26" s="380"/>
      <c r="AC26" s="380"/>
      <c r="AD26" s="380"/>
    </row>
    <row r="27" spans="1:30" ht="18">
      <c r="A27" s="21"/>
      <c r="B27" s="384" t="s">
        <v>352</v>
      </c>
      <c r="C27" s="722" t="s">
        <v>240</v>
      </c>
      <c r="D27" s="723"/>
      <c r="E27" s="723"/>
      <c r="F27" s="724"/>
      <c r="G27" s="385" t="s">
        <v>21</v>
      </c>
      <c r="H27" s="384" t="s">
        <v>24</v>
      </c>
      <c r="I27" s="384" t="s">
        <v>278</v>
      </c>
      <c r="J27" s="407" t="s">
        <v>82</v>
      </c>
      <c r="K27" s="417" t="s">
        <v>241</v>
      </c>
      <c r="L27" s="499" t="e">
        <f>P27-#REF!</f>
        <v>#REF!</v>
      </c>
      <c r="M27" s="409">
        <f aca="true" t="shared" si="2" ref="M27:M33">O27</f>
        <v>493917.24</v>
      </c>
      <c r="N27" s="389">
        <v>1</v>
      </c>
      <c r="O27" s="409">
        <f t="shared" si="1"/>
        <v>493917.24</v>
      </c>
      <c r="P27" s="486">
        <v>493917.24</v>
      </c>
      <c r="Q27" s="409">
        <v>0</v>
      </c>
      <c r="R27" s="409"/>
      <c r="S27" s="385" t="s">
        <v>202</v>
      </c>
      <c r="T27" s="410">
        <v>500</v>
      </c>
      <c r="U27" s="387">
        <v>1</v>
      </c>
      <c r="V27" s="388">
        <v>325</v>
      </c>
      <c r="W27" s="387" t="s">
        <v>117</v>
      </c>
      <c r="X27" s="76"/>
      <c r="Y27" s="76"/>
      <c r="Z27" s="73" t="s">
        <v>106</v>
      </c>
      <c r="AA27" s="249"/>
      <c r="AB27" s="380"/>
      <c r="AC27" s="380"/>
      <c r="AD27" s="380"/>
    </row>
    <row r="28" spans="1:30" ht="12.75">
      <c r="A28" s="21"/>
      <c r="B28" s="384" t="s">
        <v>422</v>
      </c>
      <c r="C28" s="722" t="s">
        <v>279</v>
      </c>
      <c r="D28" s="723"/>
      <c r="E28" s="723"/>
      <c r="F28" s="724"/>
      <c r="G28" s="385" t="s">
        <v>21</v>
      </c>
      <c r="H28" s="384" t="s">
        <v>24</v>
      </c>
      <c r="I28" s="384" t="s">
        <v>280</v>
      </c>
      <c r="J28" s="407" t="s">
        <v>82</v>
      </c>
      <c r="K28" s="417" t="s">
        <v>238</v>
      </c>
      <c r="L28" s="502" t="e">
        <f>P28-#REF!</f>
        <v>#REF!</v>
      </c>
      <c r="M28" s="409">
        <f t="shared" si="2"/>
        <v>112923.59</v>
      </c>
      <c r="N28" s="389">
        <v>1</v>
      </c>
      <c r="O28" s="409">
        <f t="shared" si="1"/>
        <v>112923.59</v>
      </c>
      <c r="P28" s="485">
        <v>112923.59</v>
      </c>
      <c r="Q28" s="409">
        <v>0</v>
      </c>
      <c r="R28" s="409"/>
      <c r="S28" s="385" t="s">
        <v>151</v>
      </c>
      <c r="T28" s="410"/>
      <c r="U28" s="387">
        <v>1</v>
      </c>
      <c r="V28" s="388">
        <v>25000</v>
      </c>
      <c r="W28" s="387" t="s">
        <v>117</v>
      </c>
      <c r="X28" s="76"/>
      <c r="Y28" s="76"/>
      <c r="Z28" s="73" t="s">
        <v>106</v>
      </c>
      <c r="AA28" s="249"/>
      <c r="AB28" s="380"/>
      <c r="AC28" s="380"/>
      <c r="AD28" s="380"/>
    </row>
    <row r="29" spans="1:30" ht="12.75">
      <c r="A29" s="21"/>
      <c r="B29" s="384" t="s">
        <v>423</v>
      </c>
      <c r="C29" s="412" t="s">
        <v>173</v>
      </c>
      <c r="D29" s="413"/>
      <c r="E29" s="413"/>
      <c r="F29" s="414"/>
      <c r="G29" s="385" t="s">
        <v>21</v>
      </c>
      <c r="H29" s="384" t="s">
        <v>24</v>
      </c>
      <c r="I29" s="384" t="s">
        <v>127</v>
      </c>
      <c r="J29" s="407" t="s">
        <v>82</v>
      </c>
      <c r="K29" s="415" t="s">
        <v>148</v>
      </c>
      <c r="L29" s="499">
        <v>5990.01</v>
      </c>
      <c r="M29" s="409">
        <f t="shared" si="2"/>
        <v>248990</v>
      </c>
      <c r="N29" s="389">
        <v>1</v>
      </c>
      <c r="O29" s="409">
        <f t="shared" si="1"/>
        <v>248990</v>
      </c>
      <c r="P29" s="486">
        <v>5990.01</v>
      </c>
      <c r="Q29" s="409">
        <v>0</v>
      </c>
      <c r="R29" s="409">
        <v>242999.99</v>
      </c>
      <c r="S29" s="385" t="s">
        <v>173</v>
      </c>
      <c r="T29" s="410">
        <v>9</v>
      </c>
      <c r="U29" s="387">
        <v>1</v>
      </c>
      <c r="V29" s="388">
        <v>35</v>
      </c>
      <c r="W29" s="387" t="s">
        <v>117</v>
      </c>
      <c r="X29" s="76"/>
      <c r="Y29" s="76" t="s">
        <v>106</v>
      </c>
      <c r="Z29" s="73"/>
      <c r="AA29" s="250"/>
      <c r="AB29" s="380"/>
      <c r="AC29" s="380"/>
      <c r="AD29" s="380"/>
    </row>
    <row r="30" spans="1:30" ht="12.75">
      <c r="A30" s="21"/>
      <c r="B30" s="384" t="s">
        <v>420</v>
      </c>
      <c r="C30" s="412" t="s">
        <v>173</v>
      </c>
      <c r="D30" s="413"/>
      <c r="E30" s="413"/>
      <c r="F30" s="414"/>
      <c r="G30" s="385" t="s">
        <v>21</v>
      </c>
      <c r="H30" s="384" t="s">
        <v>24</v>
      </c>
      <c r="I30" s="384" t="s">
        <v>127</v>
      </c>
      <c r="J30" s="407" t="s">
        <v>82</v>
      </c>
      <c r="K30" s="415" t="s">
        <v>60</v>
      </c>
      <c r="L30" s="499">
        <v>5990.01</v>
      </c>
      <c r="M30" s="409">
        <f t="shared" si="2"/>
        <v>869990</v>
      </c>
      <c r="N30" s="389">
        <v>1</v>
      </c>
      <c r="O30" s="409">
        <f t="shared" si="1"/>
        <v>869990</v>
      </c>
      <c r="P30" s="486">
        <v>5990.01</v>
      </c>
      <c r="Q30" s="409">
        <v>0</v>
      </c>
      <c r="R30" s="409">
        <v>863999.99</v>
      </c>
      <c r="S30" s="385" t="s">
        <v>173</v>
      </c>
      <c r="T30" s="410">
        <v>32</v>
      </c>
      <c r="U30" s="387">
        <v>1</v>
      </c>
      <c r="V30" s="388">
        <v>35</v>
      </c>
      <c r="W30" s="387" t="s">
        <v>117</v>
      </c>
      <c r="X30" s="76"/>
      <c r="Y30" s="76" t="s">
        <v>106</v>
      </c>
      <c r="Z30" s="73"/>
      <c r="AA30" s="250"/>
      <c r="AB30" s="380"/>
      <c r="AC30" s="380"/>
      <c r="AD30" s="380"/>
    </row>
    <row r="31" spans="1:30" ht="12.75">
      <c r="A31" s="21"/>
      <c r="B31" s="384" t="s">
        <v>424</v>
      </c>
      <c r="C31" s="412" t="s">
        <v>173</v>
      </c>
      <c r="D31" s="413"/>
      <c r="E31" s="413"/>
      <c r="F31" s="414"/>
      <c r="G31" s="385" t="s">
        <v>21</v>
      </c>
      <c r="H31" s="384" t="s">
        <v>24</v>
      </c>
      <c r="I31" s="384" t="s">
        <v>127</v>
      </c>
      <c r="J31" s="407" t="s">
        <v>82</v>
      </c>
      <c r="K31" s="415" t="s">
        <v>53</v>
      </c>
      <c r="L31" s="499">
        <v>5990.01</v>
      </c>
      <c r="M31" s="409">
        <f t="shared" si="2"/>
        <v>839551.41</v>
      </c>
      <c r="N31" s="389">
        <v>1</v>
      </c>
      <c r="O31" s="409">
        <f t="shared" si="1"/>
        <v>839551.41</v>
      </c>
      <c r="P31" s="486">
        <v>5990.01</v>
      </c>
      <c r="Q31" s="409">
        <v>0</v>
      </c>
      <c r="R31" s="409">
        <v>833561.4</v>
      </c>
      <c r="S31" s="385" t="s">
        <v>173</v>
      </c>
      <c r="T31" s="410">
        <v>31</v>
      </c>
      <c r="U31" s="387">
        <v>1</v>
      </c>
      <c r="V31" s="388">
        <v>35</v>
      </c>
      <c r="W31" s="387" t="s">
        <v>117</v>
      </c>
      <c r="X31" s="76"/>
      <c r="Y31" s="76" t="s">
        <v>106</v>
      </c>
      <c r="Z31" s="73"/>
      <c r="AA31" s="250"/>
      <c r="AB31" s="380"/>
      <c r="AC31" s="380"/>
      <c r="AD31" s="380"/>
    </row>
    <row r="32" spans="1:30" ht="21" customHeight="1">
      <c r="A32" s="21"/>
      <c r="B32" s="384" t="s">
        <v>528</v>
      </c>
      <c r="C32" s="722" t="s">
        <v>526</v>
      </c>
      <c r="D32" s="723"/>
      <c r="E32" s="723"/>
      <c r="F32" s="724"/>
      <c r="G32" s="385" t="s">
        <v>21</v>
      </c>
      <c r="H32" s="384" t="s">
        <v>24</v>
      </c>
      <c r="I32" s="384" t="s">
        <v>127</v>
      </c>
      <c r="J32" s="407" t="s">
        <v>82</v>
      </c>
      <c r="K32" s="415" t="s">
        <v>527</v>
      </c>
      <c r="L32" s="499"/>
      <c r="M32" s="409">
        <f t="shared" si="2"/>
        <v>537925.95</v>
      </c>
      <c r="N32" s="389">
        <v>1</v>
      </c>
      <c r="O32" s="409">
        <f t="shared" si="1"/>
        <v>537925.95</v>
      </c>
      <c r="P32" s="386">
        <v>0</v>
      </c>
      <c r="Q32" s="409">
        <v>537925.95</v>
      </c>
      <c r="R32" s="409"/>
      <c r="S32" s="385" t="s">
        <v>173</v>
      </c>
      <c r="T32" s="416">
        <v>20</v>
      </c>
      <c r="U32" s="387">
        <v>1</v>
      </c>
      <c r="V32" s="388">
        <v>20</v>
      </c>
      <c r="W32" s="387" t="s">
        <v>117</v>
      </c>
      <c r="X32" s="76"/>
      <c r="Y32" s="76" t="s">
        <v>106</v>
      </c>
      <c r="Z32" s="73"/>
      <c r="AA32" s="250"/>
      <c r="AB32" s="381"/>
      <c r="AC32" s="381"/>
      <c r="AD32" s="381"/>
    </row>
    <row r="33" spans="1:30" ht="18.75" customHeight="1">
      <c r="A33" s="21"/>
      <c r="B33" s="384" t="s">
        <v>529</v>
      </c>
      <c r="C33" s="722" t="s">
        <v>526</v>
      </c>
      <c r="D33" s="723"/>
      <c r="E33" s="723"/>
      <c r="F33" s="724"/>
      <c r="G33" s="385" t="s">
        <v>21</v>
      </c>
      <c r="H33" s="384" t="s">
        <v>24</v>
      </c>
      <c r="I33" s="384" t="s">
        <v>127</v>
      </c>
      <c r="J33" s="407" t="s">
        <v>82</v>
      </c>
      <c r="K33" s="415" t="s">
        <v>448</v>
      </c>
      <c r="L33" s="499"/>
      <c r="M33" s="409">
        <f t="shared" si="2"/>
        <v>430926.55</v>
      </c>
      <c r="N33" s="389">
        <v>1</v>
      </c>
      <c r="O33" s="409">
        <f t="shared" si="1"/>
        <v>430926.55</v>
      </c>
      <c r="P33" s="409">
        <v>0</v>
      </c>
      <c r="Q33" s="409">
        <v>430926.55</v>
      </c>
      <c r="R33" s="409"/>
      <c r="S33" s="385" t="s">
        <v>173</v>
      </c>
      <c r="T33" s="416">
        <v>16</v>
      </c>
      <c r="U33" s="387">
        <v>1</v>
      </c>
      <c r="V33" s="388">
        <v>16</v>
      </c>
      <c r="W33" s="387" t="s">
        <v>117</v>
      </c>
      <c r="X33" s="76"/>
      <c r="Y33" s="76" t="s">
        <v>106</v>
      </c>
      <c r="Z33" s="73"/>
      <c r="AA33" s="250"/>
      <c r="AB33" s="381"/>
      <c r="AC33" s="381"/>
      <c r="AD33" s="381"/>
    </row>
    <row r="34" spans="1:30" ht="13.5" thickBot="1">
      <c r="A34" s="21"/>
      <c r="B34" s="204"/>
      <c r="C34" s="726"/>
      <c r="D34" s="727"/>
      <c r="E34" s="727"/>
      <c r="F34" s="728"/>
      <c r="G34" s="90"/>
      <c r="H34" s="90"/>
      <c r="I34" s="98"/>
      <c r="J34" s="210"/>
      <c r="K34" s="189"/>
      <c r="L34" s="498"/>
      <c r="M34" s="99"/>
      <c r="N34" s="176"/>
      <c r="O34" s="99"/>
      <c r="P34" s="99"/>
      <c r="Q34" s="99"/>
      <c r="R34" s="93"/>
      <c r="S34" s="90"/>
      <c r="T34" s="190"/>
      <c r="U34" s="172"/>
      <c r="V34" s="185"/>
      <c r="W34" s="176"/>
      <c r="X34" s="194"/>
      <c r="Y34" s="194"/>
      <c r="Z34" s="90"/>
      <c r="AA34" s="249"/>
      <c r="AB34" s="259"/>
      <c r="AC34" s="259"/>
      <c r="AD34" s="259"/>
    </row>
    <row r="35" spans="1:30" ht="13.5" thickBot="1">
      <c r="A35" s="21"/>
      <c r="B35" s="1"/>
      <c r="C35" s="1"/>
      <c r="D35" s="1"/>
      <c r="E35" s="1"/>
      <c r="F35" s="1"/>
      <c r="G35" s="1"/>
      <c r="H35" s="1"/>
      <c r="I35" s="1"/>
      <c r="J35" s="1"/>
      <c r="K35" s="85" t="s">
        <v>12</v>
      </c>
      <c r="L35" s="85"/>
      <c r="M35" s="79">
        <f>SUM(M17:M34)</f>
        <v>6126907.7</v>
      </c>
      <c r="N35" s="29"/>
      <c r="O35" s="79">
        <f>SUM(O17:O34)</f>
        <v>6126907.7</v>
      </c>
      <c r="P35" s="570">
        <f>SUM(P17:P34)</f>
        <v>2462131.2799999993</v>
      </c>
      <c r="Q35" s="79">
        <f>SUM(Q17:Q34)</f>
        <v>968852.5</v>
      </c>
      <c r="R35" s="79">
        <f>SUM(R17:R34)</f>
        <v>2695923.92</v>
      </c>
      <c r="S35" s="1"/>
      <c r="T35" s="1"/>
      <c r="U35" s="1"/>
      <c r="V35" s="1"/>
      <c r="W35" s="1"/>
      <c r="X35" s="63"/>
      <c r="Y35" s="63"/>
      <c r="Z35" s="1"/>
      <c r="AA35" s="231"/>
      <c r="AB35" s="725"/>
      <c r="AC35" s="725"/>
      <c r="AD35" s="167"/>
    </row>
    <row r="36" spans="1:27" ht="12.75">
      <c r="A36" s="21"/>
      <c r="B36" s="21"/>
      <c r="C36" s="80"/>
      <c r="D36" s="260"/>
      <c r="E36" s="21"/>
      <c r="F36" s="21"/>
      <c r="G36" s="21"/>
      <c r="H36" s="21"/>
      <c r="I36" s="21"/>
      <c r="J36" s="21"/>
      <c r="K36" s="21"/>
      <c r="L36" s="21"/>
      <c r="M36" s="21"/>
      <c r="N36" s="29"/>
      <c r="O36" s="21"/>
      <c r="P36" s="21"/>
      <c r="Q36" s="21"/>
      <c r="R36" s="21"/>
      <c r="S36" s="21"/>
      <c r="T36" s="21"/>
      <c r="U36" s="21"/>
      <c r="V36" s="21"/>
      <c r="W36" s="21"/>
      <c r="X36" s="54"/>
      <c r="Y36" s="54"/>
      <c r="Z36" s="21"/>
      <c r="AA36" s="21"/>
    </row>
    <row r="37" spans="1:30" ht="12.75">
      <c r="A37" s="21"/>
      <c r="B37" s="21"/>
      <c r="C37" s="21"/>
      <c r="D37" s="21"/>
      <c r="E37" s="21"/>
      <c r="F37" s="21"/>
      <c r="G37" s="21"/>
      <c r="H37" s="21"/>
      <c r="I37" s="21"/>
      <c r="J37" s="21"/>
      <c r="K37" s="21"/>
      <c r="L37" s="21"/>
      <c r="M37" s="21"/>
      <c r="N37" s="21"/>
      <c r="O37" s="21"/>
      <c r="P37" s="21"/>
      <c r="Q37" s="21"/>
      <c r="R37" s="21"/>
      <c r="S37" s="21"/>
      <c r="T37" s="21"/>
      <c r="U37" s="700">
        <f>'AGUA POTABLE 1'!T51:Y51</f>
        <v>0</v>
      </c>
      <c r="V37" s="700"/>
      <c r="W37" s="700"/>
      <c r="X37" s="700"/>
      <c r="Y37" s="700"/>
      <c r="Z37" s="700"/>
      <c r="AA37" s="21"/>
      <c r="AB37" s="725"/>
      <c r="AC37" s="725"/>
      <c r="AD37" s="167"/>
    </row>
    <row r="38" spans="1:27" ht="12.75">
      <c r="A38" s="21"/>
      <c r="B38" s="21"/>
      <c r="C38" s="21"/>
      <c r="D38" s="21"/>
      <c r="E38" s="21"/>
      <c r="F38" s="21"/>
      <c r="G38" s="21"/>
      <c r="H38" s="21"/>
      <c r="I38" s="21"/>
      <c r="J38" s="21"/>
      <c r="K38" s="21"/>
      <c r="L38" s="21"/>
      <c r="M38" s="21"/>
      <c r="N38" s="21"/>
      <c r="O38" s="21"/>
      <c r="P38" s="167"/>
      <c r="Q38" s="21"/>
      <c r="R38" s="21"/>
      <c r="S38" s="21"/>
      <c r="T38" s="21"/>
      <c r="U38" s="701" t="s">
        <v>19</v>
      </c>
      <c r="V38" s="701"/>
      <c r="W38" s="701"/>
      <c r="X38" s="701"/>
      <c r="Y38" s="701"/>
      <c r="Z38" s="701"/>
      <c r="AA38" s="21"/>
    </row>
  </sheetData>
  <sheetProtection/>
  <mergeCells count="35">
    <mergeCell ref="C26:F26"/>
    <mergeCell ref="C28:F28"/>
    <mergeCell ref="C27:F27"/>
    <mergeCell ref="AB37:AC37"/>
    <mergeCell ref="AB35:AC35"/>
    <mergeCell ref="C34:F34"/>
    <mergeCell ref="C32:F32"/>
    <mergeCell ref="C33:F33"/>
    <mergeCell ref="U38:Z38"/>
    <mergeCell ref="X13:X14"/>
    <mergeCell ref="M13:M14"/>
    <mergeCell ref="O13:R13"/>
    <mergeCell ref="S13:U13"/>
    <mergeCell ref="U37:Z37"/>
    <mergeCell ref="B1:Z1"/>
    <mergeCell ref="B2:Z2"/>
    <mergeCell ref="B3:Z3"/>
    <mergeCell ref="K5:P5"/>
    <mergeCell ref="R4:S4"/>
    <mergeCell ref="K6:P6"/>
    <mergeCell ref="I13:I14"/>
    <mergeCell ref="B10:Z10"/>
    <mergeCell ref="W13:W14"/>
    <mergeCell ref="Y13:Z13"/>
    <mergeCell ref="N13:N14"/>
    <mergeCell ref="V13:V14"/>
    <mergeCell ref="G13:G14"/>
    <mergeCell ref="H13:H14"/>
    <mergeCell ref="K13:K14"/>
    <mergeCell ref="C24:F24"/>
    <mergeCell ref="C17:F17"/>
    <mergeCell ref="J13:J14"/>
    <mergeCell ref="B13:B14"/>
    <mergeCell ref="C13:F14"/>
    <mergeCell ref="C18:F18"/>
  </mergeCells>
  <printOptions horizontalCentered="1" verticalCentered="1"/>
  <pageMargins left="0.5905511811023623" right="0" top="0.984251968503937" bottom="0" header="0" footer="0"/>
  <pageSetup horizontalDpi="600" verticalDpi="600" orientation="landscape" paperSize="5" scale="65" r:id="rId2"/>
  <colBreaks count="1" manualBreakCount="1">
    <brk id="26" max="84" man="1"/>
  </colBreaks>
  <drawing r:id="rId1"/>
</worksheet>
</file>

<file path=xl/worksheets/sheet3.xml><?xml version="1.0" encoding="utf-8"?>
<worksheet xmlns="http://schemas.openxmlformats.org/spreadsheetml/2006/main" xmlns:r="http://schemas.openxmlformats.org/officeDocument/2006/relationships">
  <dimension ref="A1:AF54"/>
  <sheetViews>
    <sheetView view="pageBreakPreview" zoomScale="85" zoomScaleSheetLayoutView="85" zoomScalePageLayoutView="0" workbookViewId="0" topLeftCell="A21">
      <selection activeCell="M58" sqref="M58"/>
    </sheetView>
  </sheetViews>
  <sheetFormatPr defaultColWidth="11.421875" defaultRowHeight="12.75"/>
  <cols>
    <col min="1" max="1" width="1.1484375" style="1" customWidth="1"/>
    <col min="2" max="2" width="9.7109375" style="1" customWidth="1"/>
    <col min="3" max="3" width="12.140625" style="1" customWidth="1"/>
    <col min="4" max="5" width="10.421875" style="1" customWidth="1"/>
    <col min="6" max="6" width="11.7109375" style="1" customWidth="1"/>
    <col min="7" max="7" width="7.57421875" style="1" customWidth="1"/>
    <col min="8" max="8" width="5.7109375" style="1" customWidth="1"/>
    <col min="9" max="10" width="8.140625" style="1" customWidth="1"/>
    <col min="11" max="11" width="23.8515625" style="1" customWidth="1"/>
    <col min="12" max="12" width="15.8515625" style="576" customWidth="1"/>
    <col min="13" max="13" width="7.421875" style="576" customWidth="1"/>
    <col min="14" max="14" width="15.28125" style="576" customWidth="1"/>
    <col min="15" max="15" width="15.57421875" style="576" customWidth="1"/>
    <col min="16" max="16" width="14.7109375" style="576" customWidth="1"/>
    <col min="17" max="17" width="13.8515625" style="1" customWidth="1"/>
    <col min="18" max="18" width="12.57421875" style="1" customWidth="1"/>
    <col min="19" max="19" width="8.57421875" style="1" customWidth="1"/>
    <col min="20" max="20" width="8.28125" style="1" customWidth="1"/>
    <col min="21" max="21" width="9.421875" style="1" customWidth="1"/>
    <col min="22" max="22" width="11.00390625" style="1" customWidth="1"/>
    <col min="23" max="23" width="10.421875" style="1" customWidth="1"/>
    <col min="24" max="24" width="4.00390625" style="63" customWidth="1"/>
    <col min="25" max="25" width="6.140625" style="63" customWidth="1"/>
    <col min="26" max="26" width="6.140625" style="1" customWidth="1"/>
    <col min="27" max="27" width="12.8515625" style="1" customWidth="1"/>
    <col min="28" max="28" width="14.140625" style="1" customWidth="1"/>
    <col min="29" max="29" width="12.57421875" style="1" customWidth="1"/>
    <col min="30" max="30" width="13.7109375" style="1" customWidth="1"/>
    <col min="31" max="31" width="11.421875" style="1" customWidth="1"/>
    <col min="32" max="32" width="12.28125" style="1" bestFit="1" customWidth="1"/>
    <col min="33" max="16384" width="11.421875" style="1" customWidth="1"/>
  </cols>
  <sheetData>
    <row r="1" spans="2:26" ht="11.25">
      <c r="B1" s="746" t="s">
        <v>37</v>
      </c>
      <c r="C1" s="747"/>
      <c r="D1" s="747"/>
      <c r="E1" s="747"/>
      <c r="F1" s="747"/>
      <c r="G1" s="747"/>
      <c r="H1" s="747"/>
      <c r="I1" s="747"/>
      <c r="J1" s="747"/>
      <c r="K1" s="747"/>
      <c r="L1" s="747"/>
      <c r="M1" s="747"/>
      <c r="N1" s="747"/>
      <c r="O1" s="747"/>
      <c r="P1" s="747"/>
      <c r="Q1" s="747"/>
      <c r="R1" s="747"/>
      <c r="S1" s="747"/>
      <c r="T1" s="747"/>
      <c r="U1" s="747"/>
      <c r="V1" s="747"/>
      <c r="W1" s="747"/>
      <c r="X1" s="747"/>
      <c r="Y1" s="747"/>
      <c r="Z1" s="748"/>
    </row>
    <row r="2" spans="2:26" ht="11.25">
      <c r="B2" s="749" t="s">
        <v>38</v>
      </c>
      <c r="C2" s="685"/>
      <c r="D2" s="685"/>
      <c r="E2" s="685"/>
      <c r="F2" s="685"/>
      <c r="G2" s="685"/>
      <c r="H2" s="685"/>
      <c r="I2" s="685"/>
      <c r="J2" s="685"/>
      <c r="K2" s="685"/>
      <c r="L2" s="685"/>
      <c r="M2" s="685"/>
      <c r="N2" s="685"/>
      <c r="O2" s="685"/>
      <c r="P2" s="685"/>
      <c r="Q2" s="685"/>
      <c r="R2" s="685"/>
      <c r="S2" s="685"/>
      <c r="T2" s="685"/>
      <c r="U2" s="685"/>
      <c r="V2" s="685"/>
      <c r="W2" s="685"/>
      <c r="X2" s="685"/>
      <c r="Y2" s="685"/>
      <c r="Z2" s="750"/>
    </row>
    <row r="3" spans="2:26" ht="11.25">
      <c r="B3" s="503"/>
      <c r="C3" s="494"/>
      <c r="D3" s="494"/>
      <c r="E3" s="494"/>
      <c r="F3" s="494"/>
      <c r="G3" s="494"/>
      <c r="H3" s="494"/>
      <c r="I3" s="494"/>
      <c r="J3" s="494"/>
      <c r="K3" s="494"/>
      <c r="L3" s="573"/>
      <c r="M3" s="573"/>
      <c r="N3" s="573"/>
      <c r="O3" s="573"/>
      <c r="P3" s="573"/>
      <c r="Q3" s="494"/>
      <c r="R3" s="494"/>
      <c r="S3" s="494"/>
      <c r="T3" s="494"/>
      <c r="U3" s="494"/>
      <c r="V3" s="494"/>
      <c r="W3" s="494"/>
      <c r="X3" s="494"/>
      <c r="Y3" s="494"/>
      <c r="Z3" s="504"/>
    </row>
    <row r="4" spans="2:26" ht="11.25">
      <c r="B4" s="687" t="s">
        <v>39</v>
      </c>
      <c r="C4" s="688"/>
      <c r="D4" s="688"/>
      <c r="E4" s="688"/>
      <c r="F4" s="688"/>
      <c r="G4" s="688"/>
      <c r="H4" s="688"/>
      <c r="I4" s="688"/>
      <c r="J4" s="688"/>
      <c r="K4" s="688"/>
      <c r="L4" s="688"/>
      <c r="M4" s="688"/>
      <c r="N4" s="688"/>
      <c r="O4" s="688"/>
      <c r="P4" s="688"/>
      <c r="Q4" s="688"/>
      <c r="R4" s="688"/>
      <c r="S4" s="688"/>
      <c r="T4" s="688"/>
      <c r="U4" s="688"/>
      <c r="V4" s="688"/>
      <c r="W4" s="688"/>
      <c r="X4" s="688"/>
      <c r="Y4" s="688"/>
      <c r="Z4" s="689"/>
    </row>
    <row r="5" spans="2:26" ht="11.25">
      <c r="B5" s="103"/>
      <c r="D5" s="102" t="s">
        <v>34</v>
      </c>
      <c r="E5" s="102" t="s">
        <v>35</v>
      </c>
      <c r="F5" s="102"/>
      <c r="G5" s="89"/>
      <c r="H5" s="89"/>
      <c r="I5" s="89"/>
      <c r="J5" s="89"/>
      <c r="K5" s="89"/>
      <c r="L5" s="574"/>
      <c r="M5" s="574"/>
      <c r="N5" s="574"/>
      <c r="O5" s="574"/>
      <c r="P5" s="574"/>
      <c r="Q5" s="685" t="s">
        <v>76</v>
      </c>
      <c r="R5" s="685"/>
      <c r="S5" s="685"/>
      <c r="T5" s="102" t="s">
        <v>81</v>
      </c>
      <c r="U5" s="89"/>
      <c r="V5" s="89"/>
      <c r="W5" s="89"/>
      <c r="X5" s="244"/>
      <c r="Y5" s="244"/>
      <c r="Z5" s="136"/>
    </row>
    <row r="6" spans="2:26" ht="11.25">
      <c r="B6" s="103"/>
      <c r="D6" s="102" t="str">
        <f>'AGUA POTABLE 1'!D7</f>
        <v>FONDO DE  INFRAESTRUCTURA SOCIAL MUNICIPAL.</v>
      </c>
      <c r="E6" s="102"/>
      <c r="F6" s="102"/>
      <c r="H6" s="505"/>
      <c r="I6" s="505"/>
      <c r="J6" s="505"/>
      <c r="K6" s="734" t="str">
        <f>'DRENAJE LETRINA Y ALCAN'!K5:P5</f>
        <v>ANEXO TECNICO DE PROPUESTA 2011</v>
      </c>
      <c r="L6" s="734"/>
      <c r="M6" s="734"/>
      <c r="N6" s="734"/>
      <c r="O6" s="734"/>
      <c r="P6" s="578"/>
      <c r="Q6" s="505"/>
      <c r="R6" s="505"/>
      <c r="S6" s="505"/>
      <c r="T6" s="505"/>
      <c r="U6" s="89"/>
      <c r="V6" s="89"/>
      <c r="W6" s="89"/>
      <c r="X6" s="244"/>
      <c r="Y6" s="244"/>
      <c r="Z6" s="136"/>
    </row>
    <row r="7" spans="2:26" ht="11.25">
      <c r="B7" s="103"/>
      <c r="D7" s="102" t="str">
        <f>'DRENAJE LETRINA Y ALCAN'!D6</f>
        <v>FECHA:   SEPTIEMBRE DEL 2012</v>
      </c>
      <c r="E7" s="102"/>
      <c r="F7" s="102"/>
      <c r="H7" s="220"/>
      <c r="I7" s="220"/>
      <c r="J7" s="220"/>
      <c r="K7" s="688" t="s">
        <v>42</v>
      </c>
      <c r="L7" s="688"/>
      <c r="M7" s="688"/>
      <c r="N7" s="688"/>
      <c r="O7" s="688"/>
      <c r="P7" s="579"/>
      <c r="Q7" s="219" t="s">
        <v>95</v>
      </c>
      <c r="R7" s="219"/>
      <c r="S7" s="219"/>
      <c r="T7" s="219"/>
      <c r="U7" s="219"/>
      <c r="V7" s="219"/>
      <c r="W7" s="219"/>
      <c r="X7" s="244"/>
      <c r="Y7" s="244"/>
      <c r="Z7" s="136"/>
    </row>
    <row r="8" spans="2:26" ht="11.25">
      <c r="B8" s="103"/>
      <c r="D8" s="102" t="s">
        <v>30</v>
      </c>
      <c r="E8" s="102" t="s">
        <v>31</v>
      </c>
      <c r="F8" s="102"/>
      <c r="G8" s="89"/>
      <c r="H8" s="89"/>
      <c r="I8" s="89"/>
      <c r="J8" s="89"/>
      <c r="K8" s="89"/>
      <c r="L8" s="574"/>
      <c r="M8" s="574"/>
      <c r="N8" s="574"/>
      <c r="O8" s="574"/>
      <c r="P8" s="574"/>
      <c r="Q8" s="221" t="s">
        <v>107</v>
      </c>
      <c r="R8" s="221"/>
      <c r="S8" s="220" t="s">
        <v>108</v>
      </c>
      <c r="T8" s="89"/>
      <c r="U8" s="89"/>
      <c r="V8" s="219">
        <f>'DRENAJE LETRINA Y ALCAN'!V7</f>
        <v>41172</v>
      </c>
      <c r="W8" s="89"/>
      <c r="X8" s="244"/>
      <c r="Y8" s="244"/>
      <c r="Z8" s="136"/>
    </row>
    <row r="9" spans="2:26" ht="11.25">
      <c r="B9" s="103"/>
      <c r="D9" s="102" t="s">
        <v>32</v>
      </c>
      <c r="E9" s="102"/>
      <c r="F9" s="102"/>
      <c r="G9" s="89"/>
      <c r="H9" s="89"/>
      <c r="I9" s="89"/>
      <c r="J9" s="89"/>
      <c r="K9" s="89"/>
      <c r="L9" s="574"/>
      <c r="M9" s="574"/>
      <c r="N9" s="574"/>
      <c r="O9" s="574"/>
      <c r="P9" s="574"/>
      <c r="Q9" s="221" t="s">
        <v>97</v>
      </c>
      <c r="R9" s="221"/>
      <c r="S9" s="220" t="s">
        <v>109</v>
      </c>
      <c r="T9" s="102"/>
      <c r="U9" s="89"/>
      <c r="V9" s="89"/>
      <c r="W9" s="89"/>
      <c r="X9" s="244"/>
      <c r="Y9" s="244"/>
      <c r="Z9" s="136"/>
    </row>
    <row r="10" spans="2:26" ht="11.25">
      <c r="B10" s="103"/>
      <c r="D10" s="102" t="s">
        <v>33</v>
      </c>
      <c r="E10" s="102"/>
      <c r="F10" s="102"/>
      <c r="G10" s="89"/>
      <c r="H10" s="89"/>
      <c r="I10" s="89"/>
      <c r="J10" s="89"/>
      <c r="K10" s="89"/>
      <c r="L10" s="574"/>
      <c r="M10" s="574"/>
      <c r="N10" s="574"/>
      <c r="O10" s="574"/>
      <c r="P10" s="574"/>
      <c r="Q10" s="89"/>
      <c r="R10" s="89"/>
      <c r="S10" s="89"/>
      <c r="T10" s="89"/>
      <c r="U10" s="89"/>
      <c r="V10" s="89"/>
      <c r="W10" s="89"/>
      <c r="X10" s="244"/>
      <c r="Y10" s="244"/>
      <c r="Z10" s="136"/>
    </row>
    <row r="11" spans="2:26" ht="11.25">
      <c r="B11" s="687" t="s">
        <v>36</v>
      </c>
      <c r="C11" s="688"/>
      <c r="D11" s="688"/>
      <c r="E11" s="688"/>
      <c r="F11" s="688"/>
      <c r="G11" s="688"/>
      <c r="H11" s="688"/>
      <c r="I11" s="688"/>
      <c r="J11" s="688"/>
      <c r="K11" s="688"/>
      <c r="L11" s="688"/>
      <c r="M11" s="688"/>
      <c r="N11" s="688"/>
      <c r="O11" s="688"/>
      <c r="P11" s="688"/>
      <c r="Q11" s="688"/>
      <c r="R11" s="688"/>
      <c r="S11" s="688"/>
      <c r="T11" s="688"/>
      <c r="U11" s="688"/>
      <c r="V11" s="688"/>
      <c r="W11" s="688"/>
      <c r="X11" s="688"/>
      <c r="Y11" s="688"/>
      <c r="Z11" s="689"/>
    </row>
    <row r="12" spans="2:26" ht="10.5" customHeight="1" thickBot="1">
      <c r="B12" s="5"/>
      <c r="C12" s="143"/>
      <c r="D12" s="143"/>
      <c r="E12" s="143"/>
      <c r="F12" s="143"/>
      <c r="G12" s="143"/>
      <c r="H12" s="143"/>
      <c r="I12" s="143"/>
      <c r="J12" s="143"/>
      <c r="K12" s="143"/>
      <c r="L12" s="575"/>
      <c r="M12" s="575"/>
      <c r="N12" s="575"/>
      <c r="O12" s="575"/>
      <c r="P12" s="575"/>
      <c r="Q12" s="143"/>
      <c r="R12" s="143"/>
      <c r="S12" s="143"/>
      <c r="T12" s="143"/>
      <c r="U12" s="143"/>
      <c r="V12" s="107" t="s">
        <v>40</v>
      </c>
      <c r="W12" s="108">
        <v>3</v>
      </c>
      <c r="X12" s="108" t="s">
        <v>41</v>
      </c>
      <c r="Y12" s="108"/>
      <c r="Z12" s="109">
        <v>12</v>
      </c>
    </row>
    <row r="13" ht="4.5" customHeight="1" thickBot="1"/>
    <row r="14" spans="1:26" ht="18.75" customHeight="1" thickBot="1">
      <c r="A14" s="506"/>
      <c r="B14" s="732" t="s">
        <v>0</v>
      </c>
      <c r="C14" s="753" t="s">
        <v>1</v>
      </c>
      <c r="D14" s="735"/>
      <c r="E14" s="735"/>
      <c r="F14" s="751"/>
      <c r="G14" s="751" t="s">
        <v>2</v>
      </c>
      <c r="H14" s="732" t="s">
        <v>3</v>
      </c>
      <c r="I14" s="735" t="s">
        <v>4</v>
      </c>
      <c r="J14" s="732" t="s">
        <v>76</v>
      </c>
      <c r="K14" s="732" t="s">
        <v>5</v>
      </c>
      <c r="L14" s="756" t="s">
        <v>6</v>
      </c>
      <c r="M14" s="754" t="s">
        <v>22</v>
      </c>
      <c r="N14" s="753" t="s">
        <v>7</v>
      </c>
      <c r="O14" s="735"/>
      <c r="P14" s="735"/>
      <c r="Q14" s="735"/>
      <c r="R14" s="751"/>
      <c r="S14" s="735" t="s">
        <v>8</v>
      </c>
      <c r="T14" s="735"/>
      <c r="U14" s="735"/>
      <c r="V14" s="732" t="s">
        <v>9</v>
      </c>
      <c r="W14" s="735" t="s">
        <v>56</v>
      </c>
      <c r="X14" s="732" t="s">
        <v>10</v>
      </c>
      <c r="Y14" s="753" t="s">
        <v>122</v>
      </c>
      <c r="Z14" s="751"/>
    </row>
    <row r="15" spans="2:26" ht="20.25" customHeight="1" thickBot="1">
      <c r="B15" s="733"/>
      <c r="C15" s="758"/>
      <c r="D15" s="739"/>
      <c r="E15" s="739"/>
      <c r="F15" s="752"/>
      <c r="G15" s="752"/>
      <c r="H15" s="733"/>
      <c r="I15" s="739"/>
      <c r="J15" s="733"/>
      <c r="K15" s="733"/>
      <c r="L15" s="757"/>
      <c r="M15" s="755"/>
      <c r="N15" s="580" t="s">
        <v>12</v>
      </c>
      <c r="O15" s="580" t="s">
        <v>42</v>
      </c>
      <c r="P15" s="580" t="s">
        <v>154</v>
      </c>
      <c r="Q15" s="507" t="s">
        <v>155</v>
      </c>
      <c r="R15" s="507" t="s">
        <v>532</v>
      </c>
      <c r="S15" s="507" t="s">
        <v>13</v>
      </c>
      <c r="T15" s="507" t="s">
        <v>14</v>
      </c>
      <c r="U15" s="508" t="s">
        <v>235</v>
      </c>
      <c r="V15" s="733"/>
      <c r="W15" s="752"/>
      <c r="X15" s="733"/>
      <c r="Y15" s="495" t="s">
        <v>105</v>
      </c>
      <c r="Z15" s="495" t="s">
        <v>96</v>
      </c>
    </row>
    <row r="16" spans="3:6" ht="6.75" customHeight="1" thickBot="1">
      <c r="C16" s="97"/>
      <c r="D16" s="89"/>
      <c r="E16" s="89"/>
      <c r="F16" s="89"/>
    </row>
    <row r="17" spans="2:30" ht="12.75" customHeight="1">
      <c r="B17" s="509"/>
      <c r="C17" s="743" t="s">
        <v>25</v>
      </c>
      <c r="D17" s="744"/>
      <c r="E17" s="744"/>
      <c r="F17" s="745"/>
      <c r="G17" s="509"/>
      <c r="H17" s="509"/>
      <c r="I17" s="510"/>
      <c r="J17" s="510"/>
      <c r="K17" s="511"/>
      <c r="L17" s="581"/>
      <c r="M17" s="582"/>
      <c r="N17" s="581"/>
      <c r="O17" s="581"/>
      <c r="P17" s="581"/>
      <c r="Q17" s="512"/>
      <c r="R17" s="512"/>
      <c r="S17" s="509"/>
      <c r="T17" s="513"/>
      <c r="U17" s="514"/>
      <c r="V17" s="515"/>
      <c r="W17" s="514"/>
      <c r="X17" s="516"/>
      <c r="Y17" s="517"/>
      <c r="Z17" s="518"/>
      <c r="AB17" s="334" t="s">
        <v>174</v>
      </c>
      <c r="AC17" s="334" t="s">
        <v>175</v>
      </c>
      <c r="AD17" s="334" t="s">
        <v>176</v>
      </c>
    </row>
    <row r="18" spans="2:26" ht="4.5" customHeight="1">
      <c r="B18" s="519"/>
      <c r="C18" s="520"/>
      <c r="D18" s="521"/>
      <c r="E18" s="521"/>
      <c r="F18" s="522"/>
      <c r="G18" s="519"/>
      <c r="H18" s="519"/>
      <c r="I18" s="523"/>
      <c r="J18" s="524"/>
      <c r="K18" s="525"/>
      <c r="L18" s="583"/>
      <c r="M18" s="584"/>
      <c r="N18" s="583"/>
      <c r="O18" s="583"/>
      <c r="P18" s="583"/>
      <c r="Q18" s="324"/>
      <c r="R18" s="324"/>
      <c r="S18" s="519"/>
      <c r="T18" s="526"/>
      <c r="U18" s="527"/>
      <c r="V18" s="528"/>
      <c r="W18" s="527"/>
      <c r="X18" s="529"/>
      <c r="Y18" s="530"/>
      <c r="Z18" s="3"/>
    </row>
    <row r="19" spans="2:32" ht="19.5" customHeight="1">
      <c r="B19" s="531" t="s">
        <v>281</v>
      </c>
      <c r="C19" s="736" t="s">
        <v>538</v>
      </c>
      <c r="D19" s="737"/>
      <c r="E19" s="737"/>
      <c r="F19" s="738"/>
      <c r="G19" s="532" t="s">
        <v>21</v>
      </c>
      <c r="H19" s="531" t="s">
        <v>83</v>
      </c>
      <c r="I19" s="531" t="s">
        <v>128</v>
      </c>
      <c r="J19" s="533" t="s">
        <v>82</v>
      </c>
      <c r="K19" s="534" t="s">
        <v>332</v>
      </c>
      <c r="L19" s="585">
        <f>N19</f>
        <v>306292.79</v>
      </c>
      <c r="M19" s="586">
        <v>1</v>
      </c>
      <c r="N19" s="585">
        <f>Q19+P19+O19+R19</f>
        <v>306292.79</v>
      </c>
      <c r="O19" s="587">
        <v>306292.79</v>
      </c>
      <c r="P19" s="585">
        <v>0</v>
      </c>
      <c r="Q19" s="535">
        <v>0</v>
      </c>
      <c r="R19" s="535"/>
      <c r="S19" s="532" t="s">
        <v>16</v>
      </c>
      <c r="T19" s="536">
        <v>1000</v>
      </c>
      <c r="U19" s="537">
        <v>1</v>
      </c>
      <c r="V19" s="538">
        <v>312</v>
      </c>
      <c r="W19" s="537" t="s">
        <v>117</v>
      </c>
      <c r="X19" s="539"/>
      <c r="Y19" s="540" t="s">
        <v>106</v>
      </c>
      <c r="Z19" s="541"/>
      <c r="AA19" s="335"/>
      <c r="AB19" s="337"/>
      <c r="AC19" s="337"/>
      <c r="AD19" s="353"/>
      <c r="AE19" s="327"/>
      <c r="AF19" s="327"/>
    </row>
    <row r="20" spans="2:32" ht="12.75" customHeight="1">
      <c r="B20" s="531" t="s">
        <v>282</v>
      </c>
      <c r="C20" s="736" t="s">
        <v>326</v>
      </c>
      <c r="D20" s="737"/>
      <c r="E20" s="737"/>
      <c r="F20" s="738"/>
      <c r="G20" s="532" t="s">
        <v>21</v>
      </c>
      <c r="H20" s="531" t="s">
        <v>83</v>
      </c>
      <c r="I20" s="531" t="s">
        <v>128</v>
      </c>
      <c r="J20" s="533" t="s">
        <v>82</v>
      </c>
      <c r="K20" s="534" t="s">
        <v>114</v>
      </c>
      <c r="L20" s="585">
        <f>N20</f>
        <v>249905.92119999998</v>
      </c>
      <c r="M20" s="586">
        <v>1</v>
      </c>
      <c r="N20" s="585">
        <f aca="true" t="shared" si="0" ref="N20:N51">Q20+P20+O20+R20</f>
        <v>249905.92119999998</v>
      </c>
      <c r="O20" s="587">
        <v>249905.92119999998</v>
      </c>
      <c r="P20" s="585">
        <v>0</v>
      </c>
      <c r="Q20" s="535">
        <v>0</v>
      </c>
      <c r="R20" s="535"/>
      <c r="S20" s="532" t="s">
        <v>16</v>
      </c>
      <c r="T20" s="536">
        <v>500</v>
      </c>
      <c r="U20" s="537">
        <v>1</v>
      </c>
      <c r="V20" s="538">
        <v>206</v>
      </c>
      <c r="W20" s="537" t="s">
        <v>117</v>
      </c>
      <c r="X20" s="539"/>
      <c r="Y20" s="540" t="s">
        <v>106</v>
      </c>
      <c r="Z20" s="541"/>
      <c r="AA20" s="335"/>
      <c r="AB20" s="337">
        <f>O20</f>
        <v>249905.92119999998</v>
      </c>
      <c r="AC20" s="337">
        <v>0</v>
      </c>
      <c r="AD20" s="337">
        <f>AB20-AC20</f>
        <v>249905.92119999998</v>
      </c>
      <c r="AE20" s="327"/>
      <c r="AF20" s="327"/>
    </row>
    <row r="21" spans="2:30" ht="12.75" customHeight="1">
      <c r="B21" s="531" t="s">
        <v>283</v>
      </c>
      <c r="C21" s="736" t="s">
        <v>308</v>
      </c>
      <c r="D21" s="737"/>
      <c r="E21" s="737"/>
      <c r="F21" s="738"/>
      <c r="G21" s="532" t="s">
        <v>21</v>
      </c>
      <c r="H21" s="531" t="s">
        <v>83</v>
      </c>
      <c r="I21" s="531" t="s">
        <v>128</v>
      </c>
      <c r="J21" s="533" t="s">
        <v>82</v>
      </c>
      <c r="K21" s="542" t="s">
        <v>73</v>
      </c>
      <c r="L21" s="585">
        <f aca="true" t="shared" si="1" ref="L21:L28">N21</f>
        <v>224945.0764</v>
      </c>
      <c r="M21" s="586">
        <v>1</v>
      </c>
      <c r="N21" s="585">
        <f t="shared" si="0"/>
        <v>224945.0764</v>
      </c>
      <c r="O21" s="588">
        <v>224945.0764</v>
      </c>
      <c r="P21" s="585">
        <v>0</v>
      </c>
      <c r="Q21" s="535">
        <v>0</v>
      </c>
      <c r="R21" s="535"/>
      <c r="S21" s="532" t="s">
        <v>16</v>
      </c>
      <c r="T21" s="536">
        <v>500</v>
      </c>
      <c r="U21" s="537">
        <v>1</v>
      </c>
      <c r="V21" s="538">
        <v>447</v>
      </c>
      <c r="W21" s="537" t="s">
        <v>117</v>
      </c>
      <c r="X21" s="539"/>
      <c r="Y21" s="540" t="s">
        <v>106</v>
      </c>
      <c r="Z21" s="541"/>
      <c r="AA21" s="251"/>
      <c r="AB21" s="63"/>
      <c r="AC21" s="63"/>
      <c r="AD21" s="348"/>
    </row>
    <row r="22" spans="2:26" ht="11.25">
      <c r="B22" s="531" t="s">
        <v>286</v>
      </c>
      <c r="C22" s="736" t="s">
        <v>341</v>
      </c>
      <c r="D22" s="737"/>
      <c r="E22" s="737"/>
      <c r="F22" s="738"/>
      <c r="G22" s="532" t="s">
        <v>21</v>
      </c>
      <c r="H22" s="531" t="s">
        <v>83</v>
      </c>
      <c r="I22" s="531" t="s">
        <v>128</v>
      </c>
      <c r="J22" s="533" t="s">
        <v>82</v>
      </c>
      <c r="K22" s="542" t="s">
        <v>246</v>
      </c>
      <c r="L22" s="585">
        <f t="shared" si="1"/>
        <v>342133.62</v>
      </c>
      <c r="M22" s="586">
        <v>1</v>
      </c>
      <c r="N22" s="585">
        <f t="shared" si="0"/>
        <v>342133.62</v>
      </c>
      <c r="O22" s="587">
        <v>220496.62</v>
      </c>
      <c r="P22" s="585">
        <v>0</v>
      </c>
      <c r="Q22" s="535">
        <v>121637</v>
      </c>
      <c r="R22" s="535"/>
      <c r="S22" s="532" t="s">
        <v>16</v>
      </c>
      <c r="T22" s="536">
        <v>833</v>
      </c>
      <c r="U22" s="537">
        <v>1</v>
      </c>
      <c r="V22" s="538">
        <v>510</v>
      </c>
      <c r="W22" s="537" t="s">
        <v>117</v>
      </c>
      <c r="X22" s="539"/>
      <c r="Y22" s="540" t="s">
        <v>106</v>
      </c>
      <c r="Z22" s="541"/>
    </row>
    <row r="23" spans="2:26" ht="11.25">
      <c r="B23" s="543" t="s">
        <v>356</v>
      </c>
      <c r="C23" s="736" t="s">
        <v>288</v>
      </c>
      <c r="D23" s="737"/>
      <c r="E23" s="737"/>
      <c r="F23" s="738"/>
      <c r="G23" s="532" t="s">
        <v>21</v>
      </c>
      <c r="H23" s="531" t="s">
        <v>83</v>
      </c>
      <c r="I23" s="531" t="s">
        <v>170</v>
      </c>
      <c r="J23" s="533" t="s">
        <v>82</v>
      </c>
      <c r="K23" s="534" t="s">
        <v>231</v>
      </c>
      <c r="L23" s="585">
        <f t="shared" si="1"/>
        <v>240416.99399999998</v>
      </c>
      <c r="M23" s="586">
        <v>1</v>
      </c>
      <c r="N23" s="585">
        <f t="shared" si="0"/>
        <v>240416.99399999998</v>
      </c>
      <c r="O23" s="588">
        <v>240416.99399999998</v>
      </c>
      <c r="P23" s="585">
        <v>0</v>
      </c>
      <c r="Q23" s="535">
        <v>0</v>
      </c>
      <c r="R23" s="535"/>
      <c r="S23" s="532" t="s">
        <v>16</v>
      </c>
      <c r="T23" s="544">
        <v>833</v>
      </c>
      <c r="U23" s="537">
        <v>1</v>
      </c>
      <c r="V23" s="544">
        <v>606</v>
      </c>
      <c r="W23" s="537" t="s">
        <v>117</v>
      </c>
      <c r="X23" s="540"/>
      <c r="Y23" s="540" t="s">
        <v>106</v>
      </c>
      <c r="Z23" s="541"/>
    </row>
    <row r="24" spans="2:26" ht="11.25">
      <c r="B24" s="543" t="s">
        <v>285</v>
      </c>
      <c r="C24" s="736" t="s">
        <v>501</v>
      </c>
      <c r="D24" s="737"/>
      <c r="E24" s="737"/>
      <c r="F24" s="738"/>
      <c r="G24" s="532" t="s">
        <v>21</v>
      </c>
      <c r="H24" s="531" t="s">
        <v>83</v>
      </c>
      <c r="I24" s="531" t="s">
        <v>170</v>
      </c>
      <c r="J24" s="533" t="s">
        <v>82</v>
      </c>
      <c r="K24" s="542" t="s">
        <v>69</v>
      </c>
      <c r="L24" s="585">
        <f t="shared" si="1"/>
        <v>157137.01</v>
      </c>
      <c r="M24" s="586">
        <v>1</v>
      </c>
      <c r="N24" s="585">
        <f t="shared" si="0"/>
        <v>157137.01</v>
      </c>
      <c r="O24" s="587">
        <v>157137.01</v>
      </c>
      <c r="P24" s="585">
        <v>0</v>
      </c>
      <c r="Q24" s="535">
        <v>0</v>
      </c>
      <c r="R24" s="535"/>
      <c r="S24" s="532" t="s">
        <v>16</v>
      </c>
      <c r="T24" s="544">
        <v>500</v>
      </c>
      <c r="U24" s="537">
        <v>1</v>
      </c>
      <c r="V24" s="544">
        <v>160</v>
      </c>
      <c r="W24" s="537" t="s">
        <v>117</v>
      </c>
      <c r="X24" s="540"/>
      <c r="Y24" s="540" t="s">
        <v>106</v>
      </c>
      <c r="Z24" s="541"/>
    </row>
    <row r="25" spans="2:32" ht="12.75" customHeight="1">
      <c r="B25" s="531" t="s">
        <v>141</v>
      </c>
      <c r="C25" s="736" t="s">
        <v>535</v>
      </c>
      <c r="D25" s="737"/>
      <c r="E25" s="737"/>
      <c r="F25" s="738"/>
      <c r="G25" s="532" t="s">
        <v>21</v>
      </c>
      <c r="H25" s="531" t="s">
        <v>83</v>
      </c>
      <c r="I25" s="531" t="s">
        <v>128</v>
      </c>
      <c r="J25" s="533" t="s">
        <v>82</v>
      </c>
      <c r="K25" s="542" t="s">
        <v>209</v>
      </c>
      <c r="L25" s="585">
        <f t="shared" si="1"/>
        <v>216875.33</v>
      </c>
      <c r="M25" s="586">
        <v>1</v>
      </c>
      <c r="N25" s="585">
        <f t="shared" si="0"/>
        <v>216875.33</v>
      </c>
      <c r="O25" s="587">
        <v>216875.33</v>
      </c>
      <c r="P25" s="585">
        <v>0</v>
      </c>
      <c r="Q25" s="535">
        <v>0</v>
      </c>
      <c r="R25" s="535"/>
      <c r="S25" s="532" t="s">
        <v>16</v>
      </c>
      <c r="T25" s="545">
        <v>1166</v>
      </c>
      <c r="U25" s="537">
        <v>1</v>
      </c>
      <c r="V25" s="538">
        <v>529</v>
      </c>
      <c r="W25" s="537" t="s">
        <v>117</v>
      </c>
      <c r="X25" s="539"/>
      <c r="Y25" s="540"/>
      <c r="Z25" s="541" t="s">
        <v>106</v>
      </c>
      <c r="AA25" s="335"/>
      <c r="AB25" s="337">
        <f>O25</f>
        <v>216875.33</v>
      </c>
      <c r="AC25" s="337">
        <v>43304.63</v>
      </c>
      <c r="AD25" s="349">
        <f>AC25-AB25</f>
        <v>-173570.69999999998</v>
      </c>
      <c r="AE25" s="327"/>
      <c r="AF25" s="327"/>
    </row>
    <row r="26" spans="2:32" ht="12.75" customHeight="1">
      <c r="B26" s="531" t="s">
        <v>537</v>
      </c>
      <c r="C26" s="736" t="s">
        <v>536</v>
      </c>
      <c r="D26" s="737"/>
      <c r="E26" s="737"/>
      <c r="F26" s="738"/>
      <c r="G26" s="532" t="s">
        <v>21</v>
      </c>
      <c r="H26" s="531" t="s">
        <v>83</v>
      </c>
      <c r="I26" s="531" t="s">
        <v>128</v>
      </c>
      <c r="J26" s="533" t="s">
        <v>82</v>
      </c>
      <c r="K26" s="542" t="s">
        <v>209</v>
      </c>
      <c r="L26" s="585">
        <f>N26</f>
        <v>277538.25920000003</v>
      </c>
      <c r="M26" s="586">
        <v>1</v>
      </c>
      <c r="N26" s="585">
        <f t="shared" si="0"/>
        <v>277538.25920000003</v>
      </c>
      <c r="O26" s="588">
        <v>277538.25920000003</v>
      </c>
      <c r="P26" s="585">
        <v>0</v>
      </c>
      <c r="Q26" s="535">
        <v>0</v>
      </c>
      <c r="R26" s="535"/>
      <c r="S26" s="532" t="s">
        <v>16</v>
      </c>
      <c r="T26" s="545">
        <v>1166</v>
      </c>
      <c r="U26" s="537">
        <v>1</v>
      </c>
      <c r="V26" s="538">
        <v>529</v>
      </c>
      <c r="W26" s="537" t="s">
        <v>117</v>
      </c>
      <c r="X26" s="539"/>
      <c r="Y26" s="540"/>
      <c r="Z26" s="541" t="s">
        <v>106</v>
      </c>
      <c r="AA26" s="335"/>
      <c r="AB26" s="337">
        <f>O26</f>
        <v>277538.25920000003</v>
      </c>
      <c r="AC26" s="337">
        <v>43304.63</v>
      </c>
      <c r="AD26" s="349">
        <f>AC26-AB26</f>
        <v>-234233.62920000002</v>
      </c>
      <c r="AE26" s="327"/>
      <c r="AF26" s="327"/>
    </row>
    <row r="27" spans="2:32" ht="12.75" customHeight="1">
      <c r="B27" s="531" t="s">
        <v>142</v>
      </c>
      <c r="C27" s="736" t="s">
        <v>557</v>
      </c>
      <c r="D27" s="737"/>
      <c r="E27" s="737"/>
      <c r="F27" s="738"/>
      <c r="G27" s="532" t="s">
        <v>21</v>
      </c>
      <c r="H27" s="531" t="s">
        <v>83</v>
      </c>
      <c r="I27" s="531" t="s">
        <v>128</v>
      </c>
      <c r="J27" s="533" t="s">
        <v>82</v>
      </c>
      <c r="K27" s="542" t="s">
        <v>210</v>
      </c>
      <c r="L27" s="585">
        <f t="shared" si="1"/>
        <v>379348.1</v>
      </c>
      <c r="M27" s="586">
        <v>1</v>
      </c>
      <c r="N27" s="585">
        <f t="shared" si="0"/>
        <v>379348.1</v>
      </c>
      <c r="O27" s="588">
        <v>379348.1</v>
      </c>
      <c r="P27" s="585">
        <v>0</v>
      </c>
      <c r="Q27" s="535">
        <v>0</v>
      </c>
      <c r="R27" s="535"/>
      <c r="S27" s="532" t="s">
        <v>16</v>
      </c>
      <c r="T27" s="536">
        <v>1000</v>
      </c>
      <c r="U27" s="537">
        <v>1</v>
      </c>
      <c r="V27" s="538">
        <v>532</v>
      </c>
      <c r="W27" s="537" t="s">
        <v>117</v>
      </c>
      <c r="X27" s="539"/>
      <c r="Y27" s="540"/>
      <c r="Z27" s="541" t="s">
        <v>106</v>
      </c>
      <c r="AA27" s="251"/>
      <c r="AB27" s="339">
        <f>O27</f>
        <v>379348.1</v>
      </c>
      <c r="AC27" s="327">
        <v>600000</v>
      </c>
      <c r="AD27" s="327"/>
      <c r="AE27" s="327"/>
      <c r="AF27" s="327"/>
    </row>
    <row r="28" spans="2:32" ht="12.75" customHeight="1">
      <c r="B28" s="531" t="s">
        <v>143</v>
      </c>
      <c r="C28" s="736" t="s">
        <v>491</v>
      </c>
      <c r="D28" s="737"/>
      <c r="E28" s="737"/>
      <c r="F28" s="738"/>
      <c r="G28" s="532" t="s">
        <v>21</v>
      </c>
      <c r="H28" s="531" t="s">
        <v>83</v>
      </c>
      <c r="I28" s="531" t="s">
        <v>128</v>
      </c>
      <c r="J28" s="533" t="s">
        <v>82</v>
      </c>
      <c r="K28" s="534" t="s">
        <v>53</v>
      </c>
      <c r="L28" s="585">
        <f t="shared" si="1"/>
        <v>548899.6499999999</v>
      </c>
      <c r="M28" s="586">
        <v>1</v>
      </c>
      <c r="N28" s="585">
        <f t="shared" si="0"/>
        <v>548899.6499999999</v>
      </c>
      <c r="O28" s="587">
        <v>548899.6499999999</v>
      </c>
      <c r="P28" s="585">
        <v>0</v>
      </c>
      <c r="Q28" s="535">
        <v>0</v>
      </c>
      <c r="R28" s="535"/>
      <c r="S28" s="532" t="s">
        <v>16</v>
      </c>
      <c r="T28" s="536">
        <v>1000</v>
      </c>
      <c r="U28" s="537">
        <v>1</v>
      </c>
      <c r="V28" s="538">
        <v>457</v>
      </c>
      <c r="W28" s="537" t="s">
        <v>117</v>
      </c>
      <c r="X28" s="539"/>
      <c r="Y28" s="540" t="s">
        <v>106</v>
      </c>
      <c r="Z28" s="541"/>
      <c r="AA28" s="335"/>
      <c r="AB28" s="337">
        <f>O28</f>
        <v>548899.6499999999</v>
      </c>
      <c r="AC28" s="337">
        <v>1200000</v>
      </c>
      <c r="AD28" s="353">
        <f>AC28-AB28</f>
        <v>651100.3500000001</v>
      </c>
      <c r="AE28" s="327"/>
      <c r="AF28" s="327"/>
    </row>
    <row r="29" spans="2:32" ht="12.75" customHeight="1">
      <c r="B29" s="546" t="s">
        <v>284</v>
      </c>
      <c r="C29" s="740" t="s">
        <v>244</v>
      </c>
      <c r="D29" s="741"/>
      <c r="E29" s="741"/>
      <c r="F29" s="742"/>
      <c r="G29" s="541" t="s">
        <v>21</v>
      </c>
      <c r="H29" s="546" t="s">
        <v>83</v>
      </c>
      <c r="I29" s="546" t="s">
        <v>128</v>
      </c>
      <c r="J29" s="547" t="s">
        <v>82</v>
      </c>
      <c r="K29" s="548" t="s">
        <v>64</v>
      </c>
      <c r="L29" s="589">
        <f aca="true" t="shared" si="2" ref="L29:L35">N29</f>
        <v>937572.25</v>
      </c>
      <c r="M29" s="586">
        <v>1</v>
      </c>
      <c r="N29" s="585">
        <f t="shared" si="0"/>
        <v>937572.25</v>
      </c>
      <c r="O29" s="590">
        <v>937572.25</v>
      </c>
      <c r="P29" s="589"/>
      <c r="Q29" s="549"/>
      <c r="R29" s="549"/>
      <c r="S29" s="541" t="s">
        <v>16</v>
      </c>
      <c r="T29" s="550">
        <v>1500</v>
      </c>
      <c r="U29" s="551">
        <v>1</v>
      </c>
      <c r="V29" s="552">
        <v>1898</v>
      </c>
      <c r="W29" s="551" t="s">
        <v>117</v>
      </c>
      <c r="X29" s="540"/>
      <c r="Y29" s="540"/>
      <c r="Z29" s="541" t="s">
        <v>106</v>
      </c>
      <c r="AA29" s="251"/>
      <c r="AB29" s="339"/>
      <c r="AC29" s="327"/>
      <c r="AD29" s="327"/>
      <c r="AE29" s="327"/>
      <c r="AF29" s="327"/>
    </row>
    <row r="30" spans="2:30" ht="12.75" customHeight="1">
      <c r="B30" s="531" t="s">
        <v>309</v>
      </c>
      <c r="C30" s="736" t="s">
        <v>305</v>
      </c>
      <c r="D30" s="737"/>
      <c r="E30" s="737"/>
      <c r="F30" s="738"/>
      <c r="G30" s="532" t="s">
        <v>21</v>
      </c>
      <c r="H30" s="531" t="s">
        <v>83</v>
      </c>
      <c r="I30" s="531" t="s">
        <v>128</v>
      </c>
      <c r="J30" s="533" t="s">
        <v>82</v>
      </c>
      <c r="K30" s="542" t="s">
        <v>17</v>
      </c>
      <c r="L30" s="585">
        <f t="shared" si="2"/>
        <v>1593729.67</v>
      </c>
      <c r="M30" s="586">
        <v>1</v>
      </c>
      <c r="N30" s="585">
        <f t="shared" si="0"/>
        <v>1593729.67</v>
      </c>
      <c r="O30" s="587">
        <v>1593729.67</v>
      </c>
      <c r="P30" s="585">
        <v>0</v>
      </c>
      <c r="Q30" s="535">
        <v>0</v>
      </c>
      <c r="R30" s="535"/>
      <c r="S30" s="532" t="s">
        <v>16</v>
      </c>
      <c r="T30" s="536">
        <v>1000</v>
      </c>
      <c r="U30" s="537">
        <v>1</v>
      </c>
      <c r="V30" s="538">
        <v>1500</v>
      </c>
      <c r="W30" s="537" t="s">
        <v>117</v>
      </c>
      <c r="X30" s="539"/>
      <c r="Y30" s="540"/>
      <c r="Z30" s="541" t="s">
        <v>106</v>
      </c>
      <c r="AA30" s="251"/>
      <c r="AB30" s="63"/>
      <c r="AC30" s="63"/>
      <c r="AD30" s="348"/>
    </row>
    <row r="31" spans="2:30" ht="31.5" customHeight="1">
      <c r="B31" s="543" t="s">
        <v>391</v>
      </c>
      <c r="C31" s="736" t="s">
        <v>216</v>
      </c>
      <c r="D31" s="737"/>
      <c r="E31" s="737"/>
      <c r="F31" s="738"/>
      <c r="G31" s="532" t="s">
        <v>21</v>
      </c>
      <c r="H31" s="531" t="s">
        <v>83</v>
      </c>
      <c r="I31" s="531" t="s">
        <v>353</v>
      </c>
      <c r="J31" s="533" t="s">
        <v>82</v>
      </c>
      <c r="K31" s="534" t="s">
        <v>215</v>
      </c>
      <c r="L31" s="585">
        <f>N31+R31</f>
        <v>1717075.95</v>
      </c>
      <c r="M31" s="586">
        <v>1</v>
      </c>
      <c r="N31" s="585">
        <f t="shared" si="0"/>
        <v>1693732.95</v>
      </c>
      <c r="O31" s="587">
        <v>1670389.95</v>
      </c>
      <c r="P31" s="585">
        <v>0</v>
      </c>
      <c r="Q31" s="535">
        <v>0</v>
      </c>
      <c r="R31" s="535">
        <v>23343</v>
      </c>
      <c r="S31" s="532" t="s">
        <v>29</v>
      </c>
      <c r="T31" s="544">
        <v>75</v>
      </c>
      <c r="U31" s="537">
        <v>1</v>
      </c>
      <c r="V31" s="544">
        <v>714</v>
      </c>
      <c r="W31" s="537" t="s">
        <v>117</v>
      </c>
      <c r="X31" s="539"/>
      <c r="Y31" s="540"/>
      <c r="Z31" s="541" t="s">
        <v>106</v>
      </c>
      <c r="AA31" s="251"/>
      <c r="AB31" s="63"/>
      <c r="AC31" s="63"/>
      <c r="AD31" s="348"/>
    </row>
    <row r="32" spans="2:26" ht="11.25">
      <c r="B32" s="531" t="s">
        <v>392</v>
      </c>
      <c r="C32" s="736" t="s">
        <v>224</v>
      </c>
      <c r="D32" s="737"/>
      <c r="E32" s="737"/>
      <c r="F32" s="738"/>
      <c r="G32" s="532" t="s">
        <v>21</v>
      </c>
      <c r="H32" s="531" t="s">
        <v>83</v>
      </c>
      <c r="I32" s="531" t="s">
        <v>353</v>
      </c>
      <c r="J32" s="533" t="s">
        <v>82</v>
      </c>
      <c r="K32" s="534" t="s">
        <v>225</v>
      </c>
      <c r="L32" s="585">
        <f t="shared" si="2"/>
        <v>594197.07</v>
      </c>
      <c r="M32" s="586">
        <v>1</v>
      </c>
      <c r="N32" s="585">
        <f t="shared" si="0"/>
        <v>594197.07</v>
      </c>
      <c r="O32" s="587">
        <v>594197.07</v>
      </c>
      <c r="P32" s="585">
        <v>0</v>
      </c>
      <c r="Q32" s="535">
        <v>0</v>
      </c>
      <c r="R32" s="535"/>
      <c r="S32" s="532" t="s">
        <v>29</v>
      </c>
      <c r="T32" s="536">
        <v>36</v>
      </c>
      <c r="U32" s="537">
        <v>1</v>
      </c>
      <c r="V32" s="538">
        <v>81</v>
      </c>
      <c r="W32" s="537" t="s">
        <v>117</v>
      </c>
      <c r="X32" s="540"/>
      <c r="Y32" s="540"/>
      <c r="Z32" s="541" t="s">
        <v>106</v>
      </c>
    </row>
    <row r="33" spans="2:26" ht="18" customHeight="1">
      <c r="B33" s="531" t="s">
        <v>393</v>
      </c>
      <c r="C33" s="736" t="s">
        <v>558</v>
      </c>
      <c r="D33" s="737"/>
      <c r="E33" s="737"/>
      <c r="F33" s="738"/>
      <c r="G33" s="532" t="s">
        <v>21</v>
      </c>
      <c r="H33" s="531" t="s">
        <v>83</v>
      </c>
      <c r="I33" s="531" t="s">
        <v>353</v>
      </c>
      <c r="J33" s="533" t="s">
        <v>82</v>
      </c>
      <c r="K33" s="542" t="s">
        <v>68</v>
      </c>
      <c r="L33" s="585">
        <f t="shared" si="2"/>
        <v>199450.62</v>
      </c>
      <c r="M33" s="586">
        <v>1</v>
      </c>
      <c r="N33" s="585">
        <f t="shared" si="0"/>
        <v>199450.62</v>
      </c>
      <c r="O33" s="588">
        <v>199450.62</v>
      </c>
      <c r="P33" s="585">
        <v>0</v>
      </c>
      <c r="Q33" s="535">
        <v>0</v>
      </c>
      <c r="R33" s="535"/>
      <c r="S33" s="532" t="s">
        <v>16</v>
      </c>
      <c r="T33" s="536">
        <v>50</v>
      </c>
      <c r="U33" s="537">
        <v>1</v>
      </c>
      <c r="V33" s="538">
        <v>510</v>
      </c>
      <c r="W33" s="537" t="s">
        <v>117</v>
      </c>
      <c r="X33" s="539"/>
      <c r="Y33" s="540"/>
      <c r="Z33" s="541" t="s">
        <v>106</v>
      </c>
    </row>
    <row r="34" spans="2:26" ht="11.25">
      <c r="B34" s="531" t="s">
        <v>394</v>
      </c>
      <c r="C34" s="736" t="s">
        <v>213</v>
      </c>
      <c r="D34" s="737"/>
      <c r="E34" s="737"/>
      <c r="F34" s="738"/>
      <c r="G34" s="532" t="s">
        <v>21</v>
      </c>
      <c r="H34" s="531" t="s">
        <v>83</v>
      </c>
      <c r="I34" s="531" t="s">
        <v>354</v>
      </c>
      <c r="J34" s="533" t="s">
        <v>82</v>
      </c>
      <c r="K34" s="542" t="s">
        <v>245</v>
      </c>
      <c r="L34" s="585">
        <f t="shared" si="2"/>
        <v>844747.09</v>
      </c>
      <c r="M34" s="586">
        <v>1</v>
      </c>
      <c r="N34" s="585">
        <f t="shared" si="0"/>
        <v>844747.09</v>
      </c>
      <c r="O34" s="587">
        <v>844747.09</v>
      </c>
      <c r="P34" s="585">
        <v>0</v>
      </c>
      <c r="Q34" s="535">
        <v>0</v>
      </c>
      <c r="R34" s="535"/>
      <c r="S34" s="532" t="s">
        <v>29</v>
      </c>
      <c r="T34" s="536">
        <v>1</v>
      </c>
      <c r="U34" s="537">
        <v>1</v>
      </c>
      <c r="V34" s="538">
        <v>382</v>
      </c>
      <c r="W34" s="537" t="s">
        <v>117</v>
      </c>
      <c r="X34" s="539"/>
      <c r="Y34" s="540"/>
      <c r="Z34" s="541" t="s">
        <v>106</v>
      </c>
    </row>
    <row r="35" spans="2:26" ht="11.25">
      <c r="B35" s="531" t="s">
        <v>395</v>
      </c>
      <c r="C35" s="736" t="s">
        <v>319</v>
      </c>
      <c r="D35" s="737"/>
      <c r="E35" s="737"/>
      <c r="F35" s="738"/>
      <c r="G35" s="532" t="s">
        <v>21</v>
      </c>
      <c r="H35" s="531" t="s">
        <v>83</v>
      </c>
      <c r="I35" s="531" t="s">
        <v>355</v>
      </c>
      <c r="J35" s="533" t="s">
        <v>82</v>
      </c>
      <c r="K35" s="542" t="s">
        <v>17</v>
      </c>
      <c r="L35" s="585">
        <f t="shared" si="2"/>
        <v>1500000</v>
      </c>
      <c r="M35" s="586">
        <v>1</v>
      </c>
      <c r="N35" s="585">
        <f t="shared" si="0"/>
        <v>1500000</v>
      </c>
      <c r="O35" s="587">
        <v>1500000</v>
      </c>
      <c r="P35" s="585">
        <v>0</v>
      </c>
      <c r="Q35" s="535">
        <v>0</v>
      </c>
      <c r="R35" s="535"/>
      <c r="S35" s="532" t="s">
        <v>287</v>
      </c>
      <c r="T35" s="536">
        <v>20000</v>
      </c>
      <c r="U35" s="537">
        <v>1</v>
      </c>
      <c r="V35" s="538">
        <v>160</v>
      </c>
      <c r="W35" s="537" t="s">
        <v>117</v>
      </c>
      <c r="X35" s="540"/>
      <c r="Y35" s="540"/>
      <c r="Z35" s="541" t="s">
        <v>106</v>
      </c>
    </row>
    <row r="36" spans="2:30" ht="11.25">
      <c r="B36" s="531" t="s">
        <v>412</v>
      </c>
      <c r="C36" s="759" t="s">
        <v>413</v>
      </c>
      <c r="D36" s="760"/>
      <c r="E36" s="760"/>
      <c r="F36" s="761"/>
      <c r="G36" s="541" t="s">
        <v>21</v>
      </c>
      <c r="H36" s="546" t="s">
        <v>83</v>
      </c>
      <c r="I36" s="546" t="s">
        <v>128</v>
      </c>
      <c r="J36" s="547" t="s">
        <v>82</v>
      </c>
      <c r="K36" s="553" t="s">
        <v>215</v>
      </c>
      <c r="L36" s="585">
        <f aca="true" t="shared" si="3" ref="L36:L44">N36</f>
        <v>22372.93</v>
      </c>
      <c r="M36" s="586">
        <v>1</v>
      </c>
      <c r="N36" s="585">
        <f t="shared" si="0"/>
        <v>22372.93</v>
      </c>
      <c r="O36" s="587">
        <v>22372.93</v>
      </c>
      <c r="P36" s="585">
        <v>0</v>
      </c>
      <c r="Q36" s="535">
        <v>0</v>
      </c>
      <c r="R36" s="535"/>
      <c r="S36" s="532" t="s">
        <v>29</v>
      </c>
      <c r="T36" s="554">
        <v>1</v>
      </c>
      <c r="U36" s="537">
        <v>1</v>
      </c>
      <c r="V36" s="538">
        <v>1898</v>
      </c>
      <c r="W36" s="537" t="s">
        <v>117</v>
      </c>
      <c r="X36" s="540"/>
      <c r="Y36" s="540" t="s">
        <v>106</v>
      </c>
      <c r="Z36" s="541"/>
      <c r="AA36" s="327"/>
      <c r="AB36" s="380"/>
      <c r="AC36" s="380"/>
      <c r="AD36" s="380"/>
    </row>
    <row r="37" spans="2:32" ht="12.75" customHeight="1">
      <c r="B37" s="531" t="s">
        <v>458</v>
      </c>
      <c r="C37" s="736" t="s">
        <v>115</v>
      </c>
      <c r="D37" s="737"/>
      <c r="E37" s="737"/>
      <c r="F37" s="738"/>
      <c r="G37" s="532" t="s">
        <v>21</v>
      </c>
      <c r="H37" s="531" t="s">
        <v>83</v>
      </c>
      <c r="I37" s="531" t="s">
        <v>128</v>
      </c>
      <c r="J37" s="533" t="s">
        <v>82</v>
      </c>
      <c r="K37" s="534" t="s">
        <v>418</v>
      </c>
      <c r="L37" s="585">
        <f t="shared" si="3"/>
        <v>200042.6</v>
      </c>
      <c r="M37" s="586">
        <v>1</v>
      </c>
      <c r="N37" s="585">
        <f t="shared" si="0"/>
        <v>200042.6</v>
      </c>
      <c r="O37" s="587">
        <v>200042.6</v>
      </c>
      <c r="P37" s="585">
        <v>0</v>
      </c>
      <c r="Q37" s="535">
        <v>0</v>
      </c>
      <c r="R37" s="535"/>
      <c r="S37" s="532" t="s">
        <v>16</v>
      </c>
      <c r="T37" s="536">
        <v>1000</v>
      </c>
      <c r="U37" s="537">
        <v>1</v>
      </c>
      <c r="V37" s="538">
        <v>312</v>
      </c>
      <c r="W37" s="537" t="s">
        <v>117</v>
      </c>
      <c r="X37" s="539"/>
      <c r="Y37" s="540" t="s">
        <v>106</v>
      </c>
      <c r="Z37" s="541"/>
      <c r="AA37" s="335"/>
      <c r="AB37" s="337"/>
      <c r="AC37" s="337"/>
      <c r="AD37" s="353"/>
      <c r="AE37" s="327"/>
      <c r="AF37" s="327"/>
    </row>
    <row r="38" spans="2:32" ht="12.75" customHeight="1">
      <c r="B38" s="531" t="s">
        <v>462</v>
      </c>
      <c r="C38" s="736" t="s">
        <v>208</v>
      </c>
      <c r="D38" s="737"/>
      <c r="E38" s="737"/>
      <c r="F38" s="738"/>
      <c r="G38" s="532" t="s">
        <v>21</v>
      </c>
      <c r="H38" s="531" t="s">
        <v>83</v>
      </c>
      <c r="I38" s="531" t="s">
        <v>128</v>
      </c>
      <c r="J38" s="533" t="s">
        <v>82</v>
      </c>
      <c r="K38" s="542" t="s">
        <v>464</v>
      </c>
      <c r="L38" s="585">
        <f t="shared" si="3"/>
        <v>497973.28</v>
      </c>
      <c r="M38" s="586">
        <v>1</v>
      </c>
      <c r="N38" s="585">
        <f t="shared" si="0"/>
        <v>497973.28</v>
      </c>
      <c r="O38" s="587">
        <v>497973.28</v>
      </c>
      <c r="P38" s="585">
        <v>0</v>
      </c>
      <c r="Q38" s="535">
        <v>0</v>
      </c>
      <c r="R38" s="535"/>
      <c r="S38" s="532" t="s">
        <v>16</v>
      </c>
      <c r="T38" s="536">
        <v>1000</v>
      </c>
      <c r="U38" s="537">
        <v>1</v>
      </c>
      <c r="V38" s="538">
        <v>230</v>
      </c>
      <c r="W38" s="537" t="s">
        <v>117</v>
      </c>
      <c r="X38" s="539"/>
      <c r="Y38" s="540"/>
      <c r="Z38" s="541" t="s">
        <v>106</v>
      </c>
      <c r="AA38" s="251"/>
      <c r="AB38" s="339">
        <f>O38</f>
        <v>497973.28</v>
      </c>
      <c r="AC38" s="327">
        <v>600000</v>
      </c>
      <c r="AD38" s="327"/>
      <c r="AE38" s="327"/>
      <c r="AF38" s="327"/>
    </row>
    <row r="39" spans="2:32" ht="12.75" customHeight="1">
      <c r="B39" s="531" t="s">
        <v>463</v>
      </c>
      <c r="C39" s="736" t="s">
        <v>467</v>
      </c>
      <c r="D39" s="737"/>
      <c r="E39" s="737"/>
      <c r="F39" s="738"/>
      <c r="G39" s="532" t="s">
        <v>21</v>
      </c>
      <c r="H39" s="531" t="s">
        <v>83</v>
      </c>
      <c r="I39" s="531" t="s">
        <v>460</v>
      </c>
      <c r="J39" s="533" t="s">
        <v>82</v>
      </c>
      <c r="K39" s="534" t="s">
        <v>238</v>
      </c>
      <c r="L39" s="585">
        <f t="shared" si="3"/>
        <v>500033.2532</v>
      </c>
      <c r="M39" s="586">
        <v>1</v>
      </c>
      <c r="N39" s="585">
        <f t="shared" si="0"/>
        <v>500033.2532</v>
      </c>
      <c r="O39" s="591">
        <v>500033.2532</v>
      </c>
      <c r="P39" s="585">
        <v>0</v>
      </c>
      <c r="Q39" s="535">
        <v>0</v>
      </c>
      <c r="R39" s="535"/>
      <c r="S39" s="532" t="s">
        <v>16</v>
      </c>
      <c r="T39" s="536">
        <v>1000</v>
      </c>
      <c r="U39" s="537">
        <v>1</v>
      </c>
      <c r="V39" s="538">
        <v>312</v>
      </c>
      <c r="W39" s="537" t="s">
        <v>117</v>
      </c>
      <c r="X39" s="539"/>
      <c r="Y39" s="540" t="s">
        <v>106</v>
      </c>
      <c r="Z39" s="541"/>
      <c r="AA39" s="335"/>
      <c r="AB39" s="337"/>
      <c r="AC39" s="337"/>
      <c r="AD39" s="353"/>
      <c r="AE39" s="327"/>
      <c r="AF39" s="327"/>
    </row>
    <row r="40" spans="2:32" ht="12.75" customHeight="1">
      <c r="B40" s="531" t="s">
        <v>503</v>
      </c>
      <c r="C40" s="736" t="s">
        <v>504</v>
      </c>
      <c r="D40" s="737"/>
      <c r="E40" s="737"/>
      <c r="F40" s="738"/>
      <c r="G40" s="532" t="s">
        <v>21</v>
      </c>
      <c r="H40" s="531" t="s">
        <v>83</v>
      </c>
      <c r="I40" s="531" t="s">
        <v>505</v>
      </c>
      <c r="J40" s="533" t="s">
        <v>82</v>
      </c>
      <c r="K40" s="534" t="s">
        <v>502</v>
      </c>
      <c r="L40" s="585">
        <f t="shared" si="3"/>
        <v>205978.76</v>
      </c>
      <c r="M40" s="586">
        <v>1</v>
      </c>
      <c r="N40" s="585">
        <f t="shared" si="0"/>
        <v>205978.76</v>
      </c>
      <c r="O40" s="587">
        <v>100000</v>
      </c>
      <c r="P40" s="585">
        <v>0</v>
      </c>
      <c r="Q40" s="535">
        <v>0</v>
      </c>
      <c r="R40" s="535">
        <v>105978.76</v>
      </c>
      <c r="S40" s="532" t="s">
        <v>16</v>
      </c>
      <c r="T40" s="536">
        <v>70</v>
      </c>
      <c r="U40" s="537">
        <v>1</v>
      </c>
      <c r="V40" s="538">
        <v>2500</v>
      </c>
      <c r="W40" s="537" t="s">
        <v>117</v>
      </c>
      <c r="X40" s="539"/>
      <c r="Y40" s="540" t="s">
        <v>106</v>
      </c>
      <c r="Z40" s="541"/>
      <c r="AA40" s="335"/>
      <c r="AB40" s="337"/>
      <c r="AC40" s="337"/>
      <c r="AD40" s="353"/>
      <c r="AE40" s="327"/>
      <c r="AF40" s="327"/>
    </row>
    <row r="41" spans="2:32" ht="12.75" customHeight="1">
      <c r="B41" s="531" t="s">
        <v>519</v>
      </c>
      <c r="C41" s="736" t="s">
        <v>518</v>
      </c>
      <c r="D41" s="737"/>
      <c r="E41" s="737"/>
      <c r="F41" s="738"/>
      <c r="G41" s="532" t="s">
        <v>21</v>
      </c>
      <c r="H41" s="531" t="s">
        <v>83</v>
      </c>
      <c r="I41" s="531" t="s">
        <v>354</v>
      </c>
      <c r="J41" s="533" t="s">
        <v>82</v>
      </c>
      <c r="K41" s="534" t="s">
        <v>516</v>
      </c>
      <c r="L41" s="585">
        <f t="shared" si="3"/>
        <v>931677.35</v>
      </c>
      <c r="M41" s="586">
        <v>1</v>
      </c>
      <c r="N41" s="585">
        <f t="shared" si="0"/>
        <v>931677.35</v>
      </c>
      <c r="O41" s="587"/>
      <c r="P41" s="597">
        <v>931677.35</v>
      </c>
      <c r="Q41" s="535">
        <v>0</v>
      </c>
      <c r="R41" s="535"/>
      <c r="S41" s="532" t="s">
        <v>525</v>
      </c>
      <c r="T41" s="536">
        <v>1</v>
      </c>
      <c r="U41" s="537">
        <v>1</v>
      </c>
      <c r="V41" s="538">
        <v>185</v>
      </c>
      <c r="W41" s="537" t="s">
        <v>117</v>
      </c>
      <c r="X41" s="539"/>
      <c r="Y41" s="540"/>
      <c r="Z41" s="541" t="s">
        <v>106</v>
      </c>
      <c r="AA41" s="335"/>
      <c r="AB41" s="337"/>
      <c r="AC41" s="337"/>
      <c r="AD41" s="353"/>
      <c r="AE41" s="327"/>
      <c r="AF41" s="327"/>
    </row>
    <row r="42" spans="2:32" ht="12.75" customHeight="1">
      <c r="B42" s="531" t="s">
        <v>520</v>
      </c>
      <c r="C42" s="736" t="s">
        <v>213</v>
      </c>
      <c r="D42" s="737"/>
      <c r="E42" s="737"/>
      <c r="F42" s="738"/>
      <c r="G42" s="532" t="s">
        <v>21</v>
      </c>
      <c r="H42" s="531" t="s">
        <v>83</v>
      </c>
      <c r="I42" s="531" t="s">
        <v>354</v>
      </c>
      <c r="J42" s="533" t="s">
        <v>82</v>
      </c>
      <c r="K42" s="534" t="s">
        <v>185</v>
      </c>
      <c r="L42" s="585">
        <f t="shared" si="3"/>
        <v>767519.59</v>
      </c>
      <c r="M42" s="586">
        <v>1</v>
      </c>
      <c r="N42" s="585">
        <f t="shared" si="0"/>
        <v>767519.59</v>
      </c>
      <c r="O42" s="587"/>
      <c r="P42" s="597">
        <v>767519.59</v>
      </c>
      <c r="Q42" s="535">
        <v>0</v>
      </c>
      <c r="R42" s="535"/>
      <c r="S42" s="532" t="s">
        <v>524</v>
      </c>
      <c r="T42" s="536">
        <v>1</v>
      </c>
      <c r="U42" s="537">
        <v>1</v>
      </c>
      <c r="V42" s="538">
        <v>474</v>
      </c>
      <c r="W42" s="537" t="s">
        <v>117</v>
      </c>
      <c r="X42" s="539"/>
      <c r="Y42" s="540"/>
      <c r="Z42" s="541" t="s">
        <v>106</v>
      </c>
      <c r="AA42" s="335"/>
      <c r="AB42" s="337"/>
      <c r="AC42" s="337"/>
      <c r="AD42" s="353"/>
      <c r="AE42" s="327"/>
      <c r="AF42" s="327"/>
    </row>
    <row r="43" spans="2:32" ht="12.75" customHeight="1">
      <c r="B43" s="531" t="s">
        <v>521</v>
      </c>
      <c r="C43" s="736" t="s">
        <v>213</v>
      </c>
      <c r="D43" s="737"/>
      <c r="E43" s="737"/>
      <c r="F43" s="738"/>
      <c r="G43" s="532" t="s">
        <v>21</v>
      </c>
      <c r="H43" s="531" t="s">
        <v>83</v>
      </c>
      <c r="I43" s="531" t="s">
        <v>354</v>
      </c>
      <c r="J43" s="533" t="s">
        <v>82</v>
      </c>
      <c r="K43" s="534" t="s">
        <v>212</v>
      </c>
      <c r="L43" s="585">
        <f t="shared" si="3"/>
        <v>435454.24</v>
      </c>
      <c r="M43" s="586">
        <v>1</v>
      </c>
      <c r="N43" s="585">
        <f t="shared" si="0"/>
        <v>435454.24</v>
      </c>
      <c r="O43" s="592"/>
      <c r="P43" s="597">
        <v>435454.24</v>
      </c>
      <c r="Q43" s="535">
        <v>0</v>
      </c>
      <c r="R43" s="535"/>
      <c r="S43" s="532" t="s">
        <v>524</v>
      </c>
      <c r="T43" s="536">
        <v>1</v>
      </c>
      <c r="U43" s="537">
        <v>1</v>
      </c>
      <c r="V43" s="538">
        <v>131</v>
      </c>
      <c r="W43" s="537" t="s">
        <v>117</v>
      </c>
      <c r="X43" s="539"/>
      <c r="Y43" s="540"/>
      <c r="Z43" s="541" t="s">
        <v>106</v>
      </c>
      <c r="AA43" s="335"/>
      <c r="AB43" s="337"/>
      <c r="AC43" s="337"/>
      <c r="AD43" s="353"/>
      <c r="AE43" s="327"/>
      <c r="AF43" s="327"/>
    </row>
    <row r="44" spans="2:32" ht="12.75" customHeight="1">
      <c r="B44" s="531" t="s">
        <v>522</v>
      </c>
      <c r="C44" s="736" t="s">
        <v>213</v>
      </c>
      <c r="D44" s="737"/>
      <c r="E44" s="737"/>
      <c r="F44" s="738"/>
      <c r="G44" s="532" t="s">
        <v>21</v>
      </c>
      <c r="H44" s="531" t="s">
        <v>83</v>
      </c>
      <c r="I44" s="531" t="s">
        <v>354</v>
      </c>
      <c r="J44" s="533" t="s">
        <v>82</v>
      </c>
      <c r="K44" s="534" t="s">
        <v>517</v>
      </c>
      <c r="L44" s="585">
        <f t="shared" si="3"/>
        <v>436114.96</v>
      </c>
      <c r="M44" s="586">
        <v>1</v>
      </c>
      <c r="N44" s="585">
        <f t="shared" si="0"/>
        <v>436114.96</v>
      </c>
      <c r="O44" s="592"/>
      <c r="P44" s="597">
        <v>436114.96</v>
      </c>
      <c r="Q44" s="535">
        <v>0</v>
      </c>
      <c r="R44" s="535"/>
      <c r="S44" s="532" t="s">
        <v>524</v>
      </c>
      <c r="T44" s="536">
        <v>1</v>
      </c>
      <c r="U44" s="537">
        <v>1</v>
      </c>
      <c r="V44" s="538">
        <v>66</v>
      </c>
      <c r="W44" s="537" t="s">
        <v>117</v>
      </c>
      <c r="X44" s="539"/>
      <c r="Y44" s="540"/>
      <c r="Z44" s="541" t="s">
        <v>106</v>
      </c>
      <c r="AA44" s="335"/>
      <c r="AB44" s="337"/>
      <c r="AC44" s="337"/>
      <c r="AD44" s="353"/>
      <c r="AE44" s="327"/>
      <c r="AF44" s="327"/>
    </row>
    <row r="45" spans="2:32" ht="12.75" customHeight="1">
      <c r="B45" s="531" t="s">
        <v>523</v>
      </c>
      <c r="C45" s="736" t="s">
        <v>213</v>
      </c>
      <c r="D45" s="737"/>
      <c r="E45" s="737"/>
      <c r="F45" s="738"/>
      <c r="G45" s="532" t="s">
        <v>21</v>
      </c>
      <c r="H45" s="531" t="s">
        <v>83</v>
      </c>
      <c r="I45" s="531" t="s">
        <v>354</v>
      </c>
      <c r="J45" s="533" t="s">
        <v>82</v>
      </c>
      <c r="K45" s="534" t="s">
        <v>194</v>
      </c>
      <c r="L45" s="585">
        <f aca="true" t="shared" si="4" ref="L45:L51">N45</f>
        <v>472029.66</v>
      </c>
      <c r="M45" s="586">
        <v>1</v>
      </c>
      <c r="N45" s="585">
        <f t="shared" si="0"/>
        <v>472029.66</v>
      </c>
      <c r="O45" s="592">
        <v>115552.86</v>
      </c>
      <c r="P45" s="592">
        <v>356476.8</v>
      </c>
      <c r="Q45" s="535">
        <v>0</v>
      </c>
      <c r="R45" s="535"/>
      <c r="S45" s="532" t="s">
        <v>524</v>
      </c>
      <c r="T45" s="536">
        <v>1</v>
      </c>
      <c r="U45" s="537">
        <v>1</v>
      </c>
      <c r="V45" s="538">
        <v>219</v>
      </c>
      <c r="W45" s="537" t="s">
        <v>117</v>
      </c>
      <c r="X45" s="539"/>
      <c r="Y45" s="540"/>
      <c r="Z45" s="541" t="s">
        <v>106</v>
      </c>
      <c r="AA45" s="335"/>
      <c r="AB45" s="337"/>
      <c r="AC45" s="337"/>
      <c r="AD45" s="353"/>
      <c r="AE45" s="327"/>
      <c r="AF45" s="327"/>
    </row>
    <row r="46" spans="2:32" ht="18.75" customHeight="1">
      <c r="B46" s="531" t="s">
        <v>541</v>
      </c>
      <c r="C46" s="736" t="s">
        <v>542</v>
      </c>
      <c r="D46" s="737"/>
      <c r="E46" s="737"/>
      <c r="F46" s="738"/>
      <c r="G46" s="532" t="s">
        <v>21</v>
      </c>
      <c r="H46" s="531" t="s">
        <v>83</v>
      </c>
      <c r="I46" s="531" t="s">
        <v>128</v>
      </c>
      <c r="J46" s="533" t="s">
        <v>82</v>
      </c>
      <c r="K46" s="534" t="s">
        <v>73</v>
      </c>
      <c r="L46" s="585">
        <f t="shared" si="4"/>
        <v>472982.93</v>
      </c>
      <c r="M46" s="586">
        <v>1</v>
      </c>
      <c r="N46" s="585">
        <f t="shared" si="0"/>
        <v>472982.93</v>
      </c>
      <c r="O46" s="592">
        <v>256824.93</v>
      </c>
      <c r="P46" s="596">
        <v>0</v>
      </c>
      <c r="Q46" s="535">
        <v>216158</v>
      </c>
      <c r="R46" s="535"/>
      <c r="S46" s="532" t="s">
        <v>524</v>
      </c>
      <c r="T46" s="536">
        <v>1</v>
      </c>
      <c r="U46" s="537">
        <v>1</v>
      </c>
      <c r="V46" s="538">
        <v>219</v>
      </c>
      <c r="W46" s="537" t="s">
        <v>117</v>
      </c>
      <c r="X46" s="539"/>
      <c r="Y46" s="540"/>
      <c r="Z46" s="541" t="s">
        <v>106</v>
      </c>
      <c r="AA46" s="335"/>
      <c r="AB46" s="337"/>
      <c r="AC46" s="337"/>
      <c r="AD46" s="353"/>
      <c r="AE46" s="327"/>
      <c r="AF46" s="327"/>
    </row>
    <row r="47" spans="2:32" ht="12.75" customHeight="1">
      <c r="B47" s="531" t="s">
        <v>570</v>
      </c>
      <c r="C47" s="736" t="s">
        <v>115</v>
      </c>
      <c r="D47" s="737"/>
      <c r="E47" s="737"/>
      <c r="F47" s="738"/>
      <c r="G47" s="532" t="s">
        <v>21</v>
      </c>
      <c r="H47" s="531" t="s">
        <v>83</v>
      </c>
      <c r="I47" s="531" t="s">
        <v>128</v>
      </c>
      <c r="J47" s="533" t="s">
        <v>82</v>
      </c>
      <c r="K47" s="534" t="s">
        <v>336</v>
      </c>
      <c r="L47" s="585">
        <f t="shared" si="4"/>
        <v>320203.04</v>
      </c>
      <c r="M47" s="586">
        <v>1</v>
      </c>
      <c r="N47" s="585">
        <f t="shared" si="0"/>
        <v>320203.04</v>
      </c>
      <c r="O47" s="592">
        <v>320203.04</v>
      </c>
      <c r="P47" s="585">
        <v>0</v>
      </c>
      <c r="Q47" s="535">
        <v>0</v>
      </c>
      <c r="R47" s="535"/>
      <c r="S47" s="532" t="s">
        <v>524</v>
      </c>
      <c r="T47" s="536">
        <v>1</v>
      </c>
      <c r="U47" s="537">
        <v>1</v>
      </c>
      <c r="V47" s="538">
        <v>219</v>
      </c>
      <c r="W47" s="537" t="s">
        <v>117</v>
      </c>
      <c r="X47" s="539"/>
      <c r="Y47" s="540"/>
      <c r="Z47" s="541" t="s">
        <v>106</v>
      </c>
      <c r="AA47" s="335"/>
      <c r="AB47" s="337"/>
      <c r="AC47" s="337"/>
      <c r="AD47" s="353"/>
      <c r="AE47" s="327"/>
      <c r="AF47" s="327"/>
    </row>
    <row r="48" spans="2:32" ht="20.25" customHeight="1">
      <c r="B48" s="531" t="s">
        <v>571</v>
      </c>
      <c r="C48" s="736" t="s">
        <v>572</v>
      </c>
      <c r="D48" s="737"/>
      <c r="E48" s="737"/>
      <c r="F48" s="738"/>
      <c r="G48" s="532" t="s">
        <v>21</v>
      </c>
      <c r="H48" s="531" t="s">
        <v>83</v>
      </c>
      <c r="I48" s="531" t="s">
        <v>354</v>
      </c>
      <c r="J48" s="533" t="s">
        <v>82</v>
      </c>
      <c r="K48" s="534" t="s">
        <v>576</v>
      </c>
      <c r="L48" s="585">
        <f t="shared" si="4"/>
        <v>1655316.49</v>
      </c>
      <c r="M48" s="586">
        <v>1</v>
      </c>
      <c r="N48" s="585">
        <f t="shared" si="0"/>
        <v>1655316.49</v>
      </c>
      <c r="O48" s="592"/>
      <c r="P48" s="585">
        <v>0</v>
      </c>
      <c r="Q48" s="535">
        <v>1655316.49</v>
      </c>
      <c r="R48" s="535"/>
      <c r="S48" s="532" t="s">
        <v>524</v>
      </c>
      <c r="T48" s="536">
        <v>1</v>
      </c>
      <c r="U48" s="537">
        <v>1</v>
      </c>
      <c r="V48" s="538">
        <v>219</v>
      </c>
      <c r="W48" s="537" t="s">
        <v>117</v>
      </c>
      <c r="X48" s="539"/>
      <c r="Y48" s="540"/>
      <c r="Z48" s="541" t="s">
        <v>106</v>
      </c>
      <c r="AA48" s="335"/>
      <c r="AB48" s="337"/>
      <c r="AC48" s="337"/>
      <c r="AD48" s="353"/>
      <c r="AE48" s="327"/>
      <c r="AF48" s="327"/>
    </row>
    <row r="49" spans="2:32" ht="12.75" customHeight="1">
      <c r="B49" s="531" t="s">
        <v>574</v>
      </c>
      <c r="C49" s="736" t="s">
        <v>579</v>
      </c>
      <c r="D49" s="737"/>
      <c r="E49" s="737"/>
      <c r="F49" s="738"/>
      <c r="G49" s="532" t="s">
        <v>21</v>
      </c>
      <c r="H49" s="531" t="s">
        <v>83</v>
      </c>
      <c r="I49" s="531" t="s">
        <v>128</v>
      </c>
      <c r="J49" s="533" t="s">
        <v>82</v>
      </c>
      <c r="K49" s="534" t="s">
        <v>210</v>
      </c>
      <c r="L49" s="585">
        <f t="shared" si="4"/>
        <v>196099.16</v>
      </c>
      <c r="M49" s="586">
        <v>1</v>
      </c>
      <c r="N49" s="585">
        <f t="shared" si="0"/>
        <v>196099.16</v>
      </c>
      <c r="O49" s="592">
        <v>196099.16</v>
      </c>
      <c r="P49" s="585">
        <v>0</v>
      </c>
      <c r="Q49" s="535">
        <v>0</v>
      </c>
      <c r="R49" s="535"/>
      <c r="S49" s="532" t="s">
        <v>16</v>
      </c>
      <c r="T49" s="536">
        <v>625</v>
      </c>
      <c r="U49" s="537">
        <v>1</v>
      </c>
      <c r="V49" s="538">
        <v>532</v>
      </c>
      <c r="W49" s="537" t="s">
        <v>117</v>
      </c>
      <c r="X49" s="539"/>
      <c r="Y49" s="540" t="s">
        <v>106</v>
      </c>
      <c r="Z49" s="541"/>
      <c r="AA49" s="335"/>
      <c r="AB49" s="337"/>
      <c r="AC49" s="337"/>
      <c r="AD49" s="353"/>
      <c r="AE49" s="327"/>
      <c r="AF49" s="327"/>
    </row>
    <row r="50" spans="2:32" ht="12.75" customHeight="1">
      <c r="B50" s="531" t="s">
        <v>581</v>
      </c>
      <c r="C50" s="736" t="s">
        <v>583</v>
      </c>
      <c r="D50" s="737"/>
      <c r="E50" s="737"/>
      <c r="F50" s="738"/>
      <c r="G50" s="532" t="s">
        <v>21</v>
      </c>
      <c r="H50" s="531" t="s">
        <v>83</v>
      </c>
      <c r="I50" s="531" t="s">
        <v>128</v>
      </c>
      <c r="J50" s="533" t="s">
        <v>82</v>
      </c>
      <c r="K50" s="534" t="s">
        <v>210</v>
      </c>
      <c r="L50" s="585">
        <f t="shared" si="4"/>
        <v>238629.32</v>
      </c>
      <c r="M50" s="586">
        <v>1</v>
      </c>
      <c r="N50" s="585">
        <f t="shared" si="0"/>
        <v>238629.32</v>
      </c>
      <c r="O50" s="592">
        <v>238629.32</v>
      </c>
      <c r="P50" s="585">
        <v>0</v>
      </c>
      <c r="Q50" s="535">
        <v>0</v>
      </c>
      <c r="R50" s="535"/>
      <c r="S50" s="532" t="s">
        <v>16</v>
      </c>
      <c r="T50" s="536">
        <v>780</v>
      </c>
      <c r="U50" s="537">
        <v>1</v>
      </c>
      <c r="V50" s="538">
        <v>332</v>
      </c>
      <c r="W50" s="537" t="s">
        <v>117</v>
      </c>
      <c r="X50" s="539"/>
      <c r="Y50" s="540" t="s">
        <v>106</v>
      </c>
      <c r="Z50" s="541"/>
      <c r="AA50" s="335"/>
      <c r="AB50" s="337"/>
      <c r="AC50" s="337"/>
      <c r="AD50" s="353"/>
      <c r="AE50" s="327"/>
      <c r="AF50" s="327"/>
    </row>
    <row r="51" spans="2:32" ht="12.75" customHeight="1">
      <c r="B51" s="531" t="s">
        <v>582</v>
      </c>
      <c r="C51" s="736" t="s">
        <v>580</v>
      </c>
      <c r="D51" s="737"/>
      <c r="E51" s="737"/>
      <c r="F51" s="738"/>
      <c r="G51" s="532" t="s">
        <v>21</v>
      </c>
      <c r="H51" s="531" t="s">
        <v>83</v>
      </c>
      <c r="I51" s="531" t="s">
        <v>128</v>
      </c>
      <c r="J51" s="533" t="s">
        <v>82</v>
      </c>
      <c r="K51" s="534" t="s">
        <v>210</v>
      </c>
      <c r="L51" s="585">
        <f t="shared" si="4"/>
        <v>198224.44</v>
      </c>
      <c r="M51" s="586">
        <v>1</v>
      </c>
      <c r="N51" s="585">
        <f t="shared" si="0"/>
        <v>198224.44</v>
      </c>
      <c r="O51" s="592">
        <v>198224.44</v>
      </c>
      <c r="P51" s="585">
        <v>0</v>
      </c>
      <c r="Q51" s="535">
        <v>0</v>
      </c>
      <c r="R51" s="535"/>
      <c r="S51" s="532" t="s">
        <v>16</v>
      </c>
      <c r="T51" s="536">
        <v>625</v>
      </c>
      <c r="U51" s="537">
        <v>1</v>
      </c>
      <c r="V51" s="538">
        <v>532</v>
      </c>
      <c r="W51" s="537" t="s">
        <v>117</v>
      </c>
      <c r="X51" s="539"/>
      <c r="Y51" s="540" t="s">
        <v>106</v>
      </c>
      <c r="Z51" s="541"/>
      <c r="AA51" s="335"/>
      <c r="AB51" s="337"/>
      <c r="AC51" s="337"/>
      <c r="AD51" s="353"/>
      <c r="AE51" s="327"/>
      <c r="AF51" s="327"/>
    </row>
    <row r="52" spans="2:27" ht="12.75" customHeight="1" thickBot="1">
      <c r="B52" s="555"/>
      <c r="C52" s="729"/>
      <c r="D52" s="730"/>
      <c r="E52" s="730"/>
      <c r="F52" s="731"/>
      <c r="G52" s="556"/>
      <c r="H52" s="556"/>
      <c r="I52" s="557"/>
      <c r="J52" s="558"/>
      <c r="K52" s="559"/>
      <c r="L52" s="593"/>
      <c r="M52" s="594"/>
      <c r="N52" s="593"/>
      <c r="O52" s="593"/>
      <c r="P52" s="593"/>
      <c r="Q52" s="561"/>
      <c r="R52" s="561"/>
      <c r="S52" s="556"/>
      <c r="T52" s="562"/>
      <c r="U52" s="563"/>
      <c r="V52" s="564"/>
      <c r="W52" s="560"/>
      <c r="X52" s="565"/>
      <c r="Y52" s="565"/>
      <c r="Z52" s="556"/>
      <c r="AA52" s="251"/>
    </row>
    <row r="53" spans="11:27" ht="12" thickBot="1">
      <c r="K53" s="85" t="s">
        <v>12</v>
      </c>
      <c r="L53" s="577">
        <f>SUM(L19:L52)</f>
        <v>17880917.404</v>
      </c>
      <c r="M53" s="595"/>
      <c r="N53" s="577">
        <f>SUM(N19:N52)</f>
        <v>17857574.404</v>
      </c>
      <c r="O53" s="577">
        <f>SUM(O19:O52)</f>
        <v>12807898.213999998</v>
      </c>
      <c r="P53" s="577">
        <f>SUM(P19:P52)</f>
        <v>2927242.9399999995</v>
      </c>
      <c r="Q53" s="566">
        <f>SUM(Q19:Q52)</f>
        <v>1993111.49</v>
      </c>
      <c r="R53" s="566">
        <f>SUM(R19:R52)</f>
        <v>129321.76</v>
      </c>
      <c r="AA53" s="567"/>
    </row>
    <row r="54" spans="11:12" ht="11.25">
      <c r="K54" s="89"/>
      <c r="L54" s="574"/>
    </row>
  </sheetData>
  <sheetProtection/>
  <mergeCells count="57">
    <mergeCell ref="C50:F50"/>
    <mergeCell ref="C45:F45"/>
    <mergeCell ref="C46:F46"/>
    <mergeCell ref="C47:F47"/>
    <mergeCell ref="C48:F48"/>
    <mergeCell ref="C49:F49"/>
    <mergeCell ref="C42:F42"/>
    <mergeCell ref="C43:F43"/>
    <mergeCell ref="C44:F44"/>
    <mergeCell ref="C34:F34"/>
    <mergeCell ref="C38:F38"/>
    <mergeCell ref="C41:F41"/>
    <mergeCell ref="C26:F26"/>
    <mergeCell ref="C22:F22"/>
    <mergeCell ref="C21:F21"/>
    <mergeCell ref="C33:F33"/>
    <mergeCell ref="C40:F40"/>
    <mergeCell ref="C37:F37"/>
    <mergeCell ref="C35:F35"/>
    <mergeCell ref="C36:F36"/>
    <mergeCell ref="C39:F39"/>
    <mergeCell ref="C23:F23"/>
    <mergeCell ref="C32:F32"/>
    <mergeCell ref="C31:F31"/>
    <mergeCell ref="C24:F24"/>
    <mergeCell ref="B1:Z1"/>
    <mergeCell ref="B2:Z2"/>
    <mergeCell ref="B4:Z4"/>
    <mergeCell ref="G14:G15"/>
    <mergeCell ref="H14:H15"/>
    <mergeCell ref="B11:Z11"/>
    <mergeCell ref="Q5:S5"/>
    <mergeCell ref="B14:B15"/>
    <mergeCell ref="Y14:Z14"/>
    <mergeCell ref="X14:X15"/>
    <mergeCell ref="N14:R14"/>
    <mergeCell ref="K14:K15"/>
    <mergeCell ref="M14:M15"/>
    <mergeCell ref="L14:L15"/>
    <mergeCell ref="W14:W15"/>
    <mergeCell ref="C14:F15"/>
    <mergeCell ref="C52:F52"/>
    <mergeCell ref="V14:V15"/>
    <mergeCell ref="K6:O6"/>
    <mergeCell ref="K7:O7"/>
    <mergeCell ref="S14:U14"/>
    <mergeCell ref="C51:F51"/>
    <mergeCell ref="J14:J15"/>
    <mergeCell ref="C19:F19"/>
    <mergeCell ref="C20:F20"/>
    <mergeCell ref="I14:I15"/>
    <mergeCell ref="C30:F30"/>
    <mergeCell ref="C29:F29"/>
    <mergeCell ref="C28:F28"/>
    <mergeCell ref="C25:F25"/>
    <mergeCell ref="C27:F27"/>
    <mergeCell ref="C17:F17"/>
  </mergeCells>
  <printOptions horizontalCentered="1" verticalCentered="1"/>
  <pageMargins left="0.5905511811023623" right="0" top="0" bottom="0" header="0" footer="0"/>
  <pageSetup horizontalDpi="300" verticalDpi="300" orientation="landscape" paperSize="5" scale="65" r:id="rId2"/>
  <drawing r:id="rId1"/>
</worksheet>
</file>

<file path=xl/worksheets/sheet4.xml><?xml version="1.0" encoding="utf-8"?>
<worksheet xmlns="http://schemas.openxmlformats.org/spreadsheetml/2006/main" xmlns:r="http://schemas.openxmlformats.org/officeDocument/2006/relationships">
  <dimension ref="A1:AE47"/>
  <sheetViews>
    <sheetView view="pageBreakPreview" zoomScale="118" zoomScaleSheetLayoutView="118" zoomScalePageLayoutView="0" workbookViewId="0" topLeftCell="G13">
      <selection activeCell="M18" sqref="M18:M34"/>
    </sheetView>
  </sheetViews>
  <sheetFormatPr defaultColWidth="11.421875" defaultRowHeight="12.75"/>
  <cols>
    <col min="1" max="1" width="1.1484375" style="21" customWidth="1"/>
    <col min="2" max="2" width="10.57421875" style="21" customWidth="1"/>
    <col min="3" max="5" width="10.7109375" style="21" customWidth="1"/>
    <col min="6" max="6" width="6.28125" style="21" customWidth="1"/>
    <col min="7" max="7" width="8.140625" style="21" customWidth="1"/>
    <col min="8" max="8" width="5.7109375" style="21" customWidth="1"/>
    <col min="9" max="9" width="8.140625" style="21" customWidth="1"/>
    <col min="10" max="10" width="6.57421875" style="21" customWidth="1"/>
    <col min="11" max="11" width="19.00390625" style="21" customWidth="1"/>
    <col min="12" max="12" width="13.421875" style="21" customWidth="1"/>
    <col min="13" max="13" width="7.421875" style="21" customWidth="1"/>
    <col min="14" max="15" width="12.7109375" style="21" customWidth="1"/>
    <col min="16" max="17" width="11.421875" style="21" customWidth="1"/>
    <col min="18" max="18" width="8.57421875" style="21" customWidth="1"/>
    <col min="19" max="19" width="12.8515625" style="21" customWidth="1"/>
    <col min="20" max="20" width="9.421875" style="21" customWidth="1"/>
    <col min="21" max="21" width="11.00390625" style="21" customWidth="1"/>
    <col min="22" max="22" width="10.8515625" style="21" customWidth="1"/>
    <col min="23" max="23" width="9.00390625" style="21" customWidth="1"/>
    <col min="24" max="25" width="6.140625" style="21" customWidth="1"/>
    <col min="26" max="26" width="11.421875" style="21" customWidth="1"/>
    <col min="27" max="27" width="13.28125" style="21" customWidth="1"/>
    <col min="28" max="28" width="12.57421875" style="21" customWidth="1"/>
    <col min="29" max="29" width="14.00390625" style="21" customWidth="1"/>
    <col min="30" max="30" width="11.421875" style="21" customWidth="1"/>
    <col min="31" max="31" width="13.140625" style="21" bestFit="1" customWidth="1"/>
    <col min="32" max="16384" width="11.421875" style="21" customWidth="1"/>
  </cols>
  <sheetData>
    <row r="1" spans="2:25" ht="15.75">
      <c r="B1" s="716" t="s">
        <v>37</v>
      </c>
      <c r="C1" s="717"/>
      <c r="D1" s="717"/>
      <c r="E1" s="717"/>
      <c r="F1" s="717"/>
      <c r="G1" s="717"/>
      <c r="H1" s="717"/>
      <c r="I1" s="717"/>
      <c r="J1" s="717"/>
      <c r="K1" s="717"/>
      <c r="L1" s="717"/>
      <c r="M1" s="717"/>
      <c r="N1" s="717"/>
      <c r="O1" s="717"/>
      <c r="P1" s="717"/>
      <c r="Q1" s="717"/>
      <c r="R1" s="717"/>
      <c r="S1" s="717"/>
      <c r="T1" s="717"/>
      <c r="U1" s="717"/>
      <c r="V1" s="717"/>
      <c r="W1" s="717"/>
      <c r="X1" s="717"/>
      <c r="Y1" s="718"/>
    </row>
    <row r="2" spans="2:25" ht="15.75">
      <c r="B2" s="678" t="s">
        <v>38</v>
      </c>
      <c r="C2" s="679"/>
      <c r="D2" s="679"/>
      <c r="E2" s="679"/>
      <c r="F2" s="679"/>
      <c r="G2" s="679"/>
      <c r="H2" s="679"/>
      <c r="I2" s="679"/>
      <c r="J2" s="679"/>
      <c r="K2" s="679"/>
      <c r="L2" s="679"/>
      <c r="M2" s="679"/>
      <c r="N2" s="679"/>
      <c r="O2" s="679"/>
      <c r="P2" s="679"/>
      <c r="Q2" s="679"/>
      <c r="R2" s="679"/>
      <c r="S2" s="679"/>
      <c r="T2" s="679"/>
      <c r="U2" s="679"/>
      <c r="V2" s="679"/>
      <c r="W2" s="679"/>
      <c r="X2" s="679"/>
      <c r="Y2" s="680"/>
    </row>
    <row r="3" spans="2:25" ht="15.75">
      <c r="B3" s="216"/>
      <c r="C3" s="217"/>
      <c r="D3" s="217"/>
      <c r="E3" s="217"/>
      <c r="F3" s="217"/>
      <c r="G3" s="217"/>
      <c r="H3" s="217"/>
      <c r="I3" s="217"/>
      <c r="J3" s="217"/>
      <c r="K3" s="217"/>
      <c r="L3" s="217"/>
      <c r="M3" s="217"/>
      <c r="N3" s="217"/>
      <c r="O3" s="217"/>
      <c r="P3" s="217"/>
      <c r="Q3" s="217"/>
      <c r="R3" s="217"/>
      <c r="S3" s="217"/>
      <c r="T3" s="217"/>
      <c r="U3" s="217"/>
      <c r="V3" s="217"/>
      <c r="W3" s="217"/>
      <c r="X3" s="217"/>
      <c r="Y3" s="218"/>
    </row>
    <row r="4" spans="2:25" ht="12.75">
      <c r="B4" s="681" t="s">
        <v>39</v>
      </c>
      <c r="C4" s="682"/>
      <c r="D4" s="682"/>
      <c r="E4" s="682"/>
      <c r="F4" s="682"/>
      <c r="G4" s="682"/>
      <c r="H4" s="682"/>
      <c r="I4" s="682"/>
      <c r="J4" s="682"/>
      <c r="K4" s="682"/>
      <c r="L4" s="682"/>
      <c r="M4" s="682"/>
      <c r="N4" s="682"/>
      <c r="O4" s="682"/>
      <c r="P4" s="682"/>
      <c r="Q4" s="682"/>
      <c r="R4" s="682"/>
      <c r="S4" s="682"/>
      <c r="T4" s="682"/>
      <c r="U4" s="682"/>
      <c r="V4" s="682"/>
      <c r="W4" s="682"/>
      <c r="X4" s="682"/>
      <c r="Y4" s="683"/>
    </row>
    <row r="5" spans="2:25" ht="12.75">
      <c r="B5" s="103"/>
      <c r="D5" s="102" t="s">
        <v>34</v>
      </c>
      <c r="E5" s="102" t="s">
        <v>35</v>
      </c>
      <c r="F5" s="102"/>
      <c r="G5" s="53"/>
      <c r="H5" s="53"/>
      <c r="I5" s="53"/>
      <c r="J5" s="53"/>
      <c r="K5" s="53"/>
      <c r="L5" s="53"/>
      <c r="M5" s="53"/>
      <c r="N5" s="53"/>
      <c r="O5" s="53"/>
      <c r="P5" s="685" t="s">
        <v>76</v>
      </c>
      <c r="Q5" s="685"/>
      <c r="R5" s="685"/>
      <c r="S5" s="102" t="s">
        <v>81</v>
      </c>
      <c r="T5" s="53"/>
      <c r="U5" s="53"/>
      <c r="V5" s="53"/>
      <c r="W5" s="53"/>
      <c r="X5" s="53"/>
      <c r="Y5" s="104"/>
    </row>
    <row r="6" spans="2:25" ht="12.75">
      <c r="B6" s="103"/>
      <c r="D6" s="102" t="str">
        <f>'AGUA POTABLE 1'!D7</f>
        <v>FONDO DE  INFRAESTRUCTURA SOCIAL MUNICIPAL.</v>
      </c>
      <c r="E6" s="102"/>
      <c r="F6" s="102"/>
      <c r="H6" s="187"/>
      <c r="I6" s="187"/>
      <c r="J6" s="187"/>
      <c r="K6" s="684" t="s">
        <v>196</v>
      </c>
      <c r="L6" s="684"/>
      <c r="M6" s="684"/>
      <c r="N6" s="684"/>
      <c r="O6" s="684"/>
      <c r="P6" s="187"/>
      <c r="Q6" s="187"/>
      <c r="R6" s="187"/>
      <c r="S6" s="187"/>
      <c r="T6" s="53"/>
      <c r="U6" s="53"/>
      <c r="V6" s="53"/>
      <c r="W6" s="53"/>
      <c r="X6" s="53"/>
      <c r="Y6" s="104"/>
    </row>
    <row r="7" spans="2:25" ht="12.75">
      <c r="B7" s="103"/>
      <c r="D7" s="102" t="str">
        <f>'URBANIZACION MPAL 3'!D7</f>
        <v>FECHA:   SEPTIEMBRE DEL 2012</v>
      </c>
      <c r="E7" s="102"/>
      <c r="F7" s="102"/>
      <c r="H7" s="188"/>
      <c r="I7" s="188"/>
      <c r="J7" s="188"/>
      <c r="K7" s="682" t="s">
        <v>42</v>
      </c>
      <c r="L7" s="682"/>
      <c r="M7" s="682"/>
      <c r="N7" s="682"/>
      <c r="O7" s="682"/>
      <c r="P7" s="219" t="s">
        <v>95</v>
      </c>
      <c r="Q7" s="219"/>
      <c r="R7" s="219"/>
      <c r="S7" s="219"/>
      <c r="T7" s="219"/>
      <c r="U7" s="219"/>
      <c r="V7" s="219"/>
      <c r="W7" s="53"/>
      <c r="X7" s="53"/>
      <c r="Y7" s="104"/>
    </row>
    <row r="8" spans="2:25" ht="12.75">
      <c r="B8" s="103"/>
      <c r="D8" s="102" t="s">
        <v>30</v>
      </c>
      <c r="E8" s="102" t="s">
        <v>31</v>
      </c>
      <c r="F8" s="102"/>
      <c r="G8" s="53"/>
      <c r="H8" s="53"/>
      <c r="I8" s="53"/>
      <c r="J8" s="53"/>
      <c r="K8" s="53"/>
      <c r="L8" s="53"/>
      <c r="M8" s="53"/>
      <c r="N8" s="53"/>
      <c r="O8" s="53"/>
      <c r="P8" s="221" t="s">
        <v>107</v>
      </c>
      <c r="Q8" s="221"/>
      <c r="R8" s="220" t="s">
        <v>108</v>
      </c>
      <c r="S8" s="53"/>
      <c r="T8" s="53"/>
      <c r="U8" s="219">
        <f>'URBANIZACION MPAL 3'!V8</f>
        <v>41172</v>
      </c>
      <c r="V8" s="53"/>
      <c r="W8" s="53"/>
      <c r="X8" s="53"/>
      <c r="Y8" s="104"/>
    </row>
    <row r="9" spans="2:25" ht="12.75">
      <c r="B9" s="103"/>
      <c r="D9" s="102" t="s">
        <v>32</v>
      </c>
      <c r="E9" s="102"/>
      <c r="F9" s="102"/>
      <c r="G9" s="53"/>
      <c r="H9" s="53"/>
      <c r="I9" s="53"/>
      <c r="J9" s="53"/>
      <c r="K9" s="53"/>
      <c r="L9" s="53"/>
      <c r="M9" s="53"/>
      <c r="N9" s="53"/>
      <c r="O9" s="53"/>
      <c r="P9" s="221" t="s">
        <v>97</v>
      </c>
      <c r="Q9" s="221"/>
      <c r="R9" s="220" t="s">
        <v>109</v>
      </c>
      <c r="S9" s="102"/>
      <c r="T9" s="53"/>
      <c r="U9" s="53"/>
      <c r="V9" s="53"/>
      <c r="W9" s="53"/>
      <c r="X9" s="53"/>
      <c r="Y9" s="104"/>
    </row>
    <row r="10" spans="2:25" ht="12.75">
      <c r="B10" s="103"/>
      <c r="D10" s="102" t="s">
        <v>33</v>
      </c>
      <c r="E10" s="102"/>
      <c r="F10" s="102"/>
      <c r="G10" s="53"/>
      <c r="H10" s="53"/>
      <c r="I10" s="53"/>
      <c r="J10" s="53"/>
      <c r="K10" s="53"/>
      <c r="L10" s="53"/>
      <c r="M10" s="53"/>
      <c r="N10" s="53"/>
      <c r="O10" s="53"/>
      <c r="P10" s="53"/>
      <c r="Q10" s="53"/>
      <c r="R10" s="53"/>
      <c r="S10" s="53"/>
      <c r="T10" s="53"/>
      <c r="U10" s="53"/>
      <c r="V10" s="53"/>
      <c r="W10" s="53"/>
      <c r="X10" s="53"/>
      <c r="Y10" s="104"/>
    </row>
    <row r="11" spans="2:25" ht="12.75">
      <c r="B11" s="687" t="s">
        <v>36</v>
      </c>
      <c r="C11" s="688"/>
      <c r="D11" s="688"/>
      <c r="E11" s="688"/>
      <c r="F11" s="688"/>
      <c r="G11" s="688"/>
      <c r="H11" s="688"/>
      <c r="I11" s="688"/>
      <c r="J11" s="688"/>
      <c r="K11" s="688"/>
      <c r="L11" s="688"/>
      <c r="M11" s="688"/>
      <c r="N11" s="688"/>
      <c r="O11" s="688"/>
      <c r="P11" s="688"/>
      <c r="Q11" s="688"/>
      <c r="R11" s="688"/>
      <c r="S11" s="688"/>
      <c r="T11" s="688"/>
      <c r="U11" s="688"/>
      <c r="V11" s="688"/>
      <c r="W11" s="688"/>
      <c r="X11" s="688"/>
      <c r="Y11" s="689"/>
    </row>
    <row r="12" spans="2:25" ht="13.5" thickBot="1">
      <c r="B12" s="105"/>
      <c r="C12" s="106"/>
      <c r="D12" s="106"/>
      <c r="E12" s="106"/>
      <c r="F12" s="106"/>
      <c r="G12" s="106"/>
      <c r="H12" s="106"/>
      <c r="I12" s="106"/>
      <c r="J12" s="106"/>
      <c r="K12" s="106"/>
      <c r="L12" s="106"/>
      <c r="M12" s="106"/>
      <c r="N12" s="106"/>
      <c r="O12" s="106"/>
      <c r="P12" s="106"/>
      <c r="Q12" s="106"/>
      <c r="R12" s="106"/>
      <c r="S12" s="106"/>
      <c r="T12" s="106"/>
      <c r="U12" s="107" t="s">
        <v>40</v>
      </c>
      <c r="V12" s="108">
        <v>4</v>
      </c>
      <c r="W12" s="108" t="s">
        <v>41</v>
      </c>
      <c r="X12" s="108"/>
      <c r="Y12" s="109">
        <v>12</v>
      </c>
    </row>
    <row r="13" ht="4.5" customHeight="1" thickBot="1"/>
    <row r="14" spans="1:27" ht="18" customHeight="1" thickBot="1">
      <c r="A14" s="22"/>
      <c r="B14" s="668" t="s">
        <v>0</v>
      </c>
      <c r="C14" s="670" t="s">
        <v>1</v>
      </c>
      <c r="D14" s="671"/>
      <c r="E14" s="671"/>
      <c r="F14" s="672"/>
      <c r="G14" s="672" t="s">
        <v>2</v>
      </c>
      <c r="H14" s="668" t="s">
        <v>3</v>
      </c>
      <c r="I14" s="671" t="s">
        <v>4</v>
      </c>
      <c r="J14" s="668" t="s">
        <v>76</v>
      </c>
      <c r="K14" s="668" t="s">
        <v>5</v>
      </c>
      <c r="L14" s="668" t="s">
        <v>6</v>
      </c>
      <c r="M14" s="671" t="s">
        <v>22</v>
      </c>
      <c r="N14" s="662" t="s">
        <v>7</v>
      </c>
      <c r="O14" s="663"/>
      <c r="P14" s="663"/>
      <c r="Q14" s="664"/>
      <c r="R14" s="690" t="s">
        <v>8</v>
      </c>
      <c r="S14" s="691"/>
      <c r="T14" s="692"/>
      <c r="U14" s="668" t="s">
        <v>9</v>
      </c>
      <c r="V14" s="671" t="s">
        <v>56</v>
      </c>
      <c r="W14" s="668" t="s">
        <v>10</v>
      </c>
      <c r="X14" s="670" t="s">
        <v>122</v>
      </c>
      <c r="Y14" s="672"/>
      <c r="AA14" s="22"/>
    </row>
    <row r="15" spans="2:25" ht="20.25" customHeight="1" thickBot="1">
      <c r="B15" s="669"/>
      <c r="C15" s="673"/>
      <c r="D15" s="674"/>
      <c r="E15" s="674"/>
      <c r="F15" s="675"/>
      <c r="G15" s="675"/>
      <c r="H15" s="669"/>
      <c r="I15" s="674"/>
      <c r="J15" s="669"/>
      <c r="K15" s="669"/>
      <c r="L15" s="669"/>
      <c r="M15" s="675"/>
      <c r="N15" s="195" t="s">
        <v>12</v>
      </c>
      <c r="O15" s="196" t="s">
        <v>42</v>
      </c>
      <c r="P15" s="197" t="s">
        <v>180</v>
      </c>
      <c r="Q15" s="264" t="s">
        <v>155</v>
      </c>
      <c r="R15" s="195" t="s">
        <v>13</v>
      </c>
      <c r="S15" s="196" t="s">
        <v>14</v>
      </c>
      <c r="T15" s="197" t="s">
        <v>235</v>
      </c>
      <c r="U15" s="669"/>
      <c r="V15" s="675"/>
      <c r="W15" s="669"/>
      <c r="X15" s="211" t="s">
        <v>105</v>
      </c>
      <c r="Y15" s="211" t="s">
        <v>96</v>
      </c>
    </row>
    <row r="16" spans="2:25" ht="4.5" customHeight="1" thickBot="1">
      <c r="B16" s="37"/>
      <c r="C16" s="37"/>
      <c r="D16" s="37"/>
      <c r="E16" s="37"/>
      <c r="F16" s="37"/>
      <c r="G16" s="37"/>
      <c r="H16" s="37"/>
      <c r="I16" s="37"/>
      <c r="J16" s="37"/>
      <c r="K16" s="37"/>
      <c r="L16" s="37"/>
      <c r="M16" s="37"/>
      <c r="N16" s="38"/>
      <c r="O16" s="38"/>
      <c r="P16" s="38"/>
      <c r="Q16" s="38"/>
      <c r="R16" s="38"/>
      <c r="S16" s="38"/>
      <c r="T16" s="38"/>
      <c r="U16" s="38"/>
      <c r="V16" s="38"/>
      <c r="W16" s="38"/>
      <c r="X16" s="38"/>
      <c r="Y16" s="38"/>
    </row>
    <row r="17" spans="2:29" ht="12.75">
      <c r="B17" s="420"/>
      <c r="C17" s="421" t="s">
        <v>44</v>
      </c>
      <c r="D17" s="422"/>
      <c r="E17" s="422"/>
      <c r="F17" s="423"/>
      <c r="G17" s="424"/>
      <c r="H17" s="424"/>
      <c r="I17" s="425"/>
      <c r="J17" s="425"/>
      <c r="K17" s="426"/>
      <c r="L17" s="427"/>
      <c r="M17" s="428"/>
      <c r="N17" s="427"/>
      <c r="O17" s="427"/>
      <c r="P17" s="429"/>
      <c r="Q17" s="429"/>
      <c r="R17" s="424"/>
      <c r="S17" s="430"/>
      <c r="T17" s="431"/>
      <c r="U17" s="424"/>
      <c r="V17" s="431"/>
      <c r="W17" s="298"/>
      <c r="X17" s="298"/>
      <c r="Y17" s="299"/>
      <c r="Z17" s="252"/>
      <c r="AA17" s="89"/>
      <c r="AB17" s="89"/>
      <c r="AC17" s="89"/>
    </row>
    <row r="18" spans="2:29" ht="12.75">
      <c r="B18" s="432" t="s">
        <v>289</v>
      </c>
      <c r="C18" s="762" t="s">
        <v>71</v>
      </c>
      <c r="D18" s="763"/>
      <c r="E18" s="763"/>
      <c r="F18" s="764"/>
      <c r="G18" s="433" t="s">
        <v>21</v>
      </c>
      <c r="H18" s="432" t="s">
        <v>84</v>
      </c>
      <c r="I18" s="432" t="s">
        <v>129</v>
      </c>
      <c r="J18" s="434" t="s">
        <v>82</v>
      </c>
      <c r="K18" s="435" t="s">
        <v>205</v>
      </c>
      <c r="L18" s="436">
        <f>N18</f>
        <v>748487.72</v>
      </c>
      <c r="M18" s="303">
        <v>1</v>
      </c>
      <c r="N18" s="437">
        <f>Q18+P18+O18</f>
        <v>748487.72</v>
      </c>
      <c r="O18" s="598">
        <v>748487.72</v>
      </c>
      <c r="P18" s="437">
        <v>0</v>
      </c>
      <c r="Q18" s="437">
        <v>0</v>
      </c>
      <c r="R18" s="433" t="s">
        <v>202</v>
      </c>
      <c r="S18" s="438">
        <v>1500</v>
      </c>
      <c r="T18" s="306">
        <v>1</v>
      </c>
      <c r="U18" s="433">
        <v>197</v>
      </c>
      <c r="V18" s="306" t="s">
        <v>117</v>
      </c>
      <c r="W18" s="302"/>
      <c r="X18" s="302"/>
      <c r="Y18" s="302" t="s">
        <v>106</v>
      </c>
      <c r="Z18" s="253"/>
      <c r="AA18" s="445"/>
      <c r="AB18" s="445"/>
      <c r="AC18" s="445"/>
    </row>
    <row r="19" spans="2:29" ht="12.75">
      <c r="B19" s="432" t="s">
        <v>290</v>
      </c>
      <c r="C19" s="762" t="s">
        <v>247</v>
      </c>
      <c r="D19" s="763"/>
      <c r="E19" s="763"/>
      <c r="F19" s="764"/>
      <c r="G19" s="433" t="s">
        <v>21</v>
      </c>
      <c r="H19" s="432" t="s">
        <v>84</v>
      </c>
      <c r="I19" s="432" t="s">
        <v>129</v>
      </c>
      <c r="J19" s="434" t="s">
        <v>82</v>
      </c>
      <c r="K19" s="435" t="s">
        <v>65</v>
      </c>
      <c r="L19" s="436">
        <f aca="true" t="shared" si="0" ref="L19:L25">N19</f>
        <v>937372.3376000001</v>
      </c>
      <c r="M19" s="303">
        <v>1</v>
      </c>
      <c r="N19" s="437">
        <f aca="true" t="shared" si="1" ref="N19:N25">Q19+P19+O19</f>
        <v>937372.3376000001</v>
      </c>
      <c r="O19" s="599">
        <v>937372.3376000001</v>
      </c>
      <c r="P19" s="437">
        <v>0</v>
      </c>
      <c r="Q19" s="437">
        <v>0</v>
      </c>
      <c r="R19" s="433" t="s">
        <v>202</v>
      </c>
      <c r="S19" s="438">
        <v>2000</v>
      </c>
      <c r="T19" s="306">
        <v>1</v>
      </c>
      <c r="U19" s="433">
        <v>289</v>
      </c>
      <c r="V19" s="306" t="s">
        <v>117</v>
      </c>
      <c r="W19" s="302"/>
      <c r="X19" s="302"/>
      <c r="Y19" s="302" t="s">
        <v>106</v>
      </c>
      <c r="Z19" s="253"/>
      <c r="AA19" s="445"/>
      <c r="AB19" s="445"/>
      <c r="AC19" s="445"/>
    </row>
    <row r="20" spans="2:29" ht="12.75">
      <c r="B20" s="432" t="s">
        <v>310</v>
      </c>
      <c r="C20" s="762" t="s">
        <v>250</v>
      </c>
      <c r="D20" s="763"/>
      <c r="E20" s="763"/>
      <c r="F20" s="764"/>
      <c r="G20" s="433" t="s">
        <v>21</v>
      </c>
      <c r="H20" s="432" t="s">
        <v>84</v>
      </c>
      <c r="I20" s="432" t="s">
        <v>129</v>
      </c>
      <c r="J20" s="434" t="s">
        <v>82</v>
      </c>
      <c r="K20" s="435" t="s">
        <v>17</v>
      </c>
      <c r="L20" s="436">
        <f t="shared" si="0"/>
        <v>197964.08000000002</v>
      </c>
      <c r="M20" s="303">
        <v>1</v>
      </c>
      <c r="N20" s="437">
        <f>O20+P20+Q20</f>
        <v>197964.08000000002</v>
      </c>
      <c r="O20" s="599">
        <v>197964.08000000002</v>
      </c>
      <c r="P20" s="437">
        <v>0</v>
      </c>
      <c r="Q20" s="437">
        <v>0</v>
      </c>
      <c r="R20" s="433" t="s">
        <v>202</v>
      </c>
      <c r="S20" s="439">
        <v>300</v>
      </c>
      <c r="T20" s="306">
        <v>1</v>
      </c>
      <c r="U20" s="433">
        <v>145</v>
      </c>
      <c r="V20" s="306" t="s">
        <v>117</v>
      </c>
      <c r="W20" s="302"/>
      <c r="X20" s="302"/>
      <c r="Y20" s="302" t="s">
        <v>106</v>
      </c>
      <c r="Z20" s="253"/>
      <c r="AA20" s="445"/>
      <c r="AB20" s="445"/>
      <c r="AC20" s="445"/>
    </row>
    <row r="21" spans="2:29" ht="18">
      <c r="B21" s="432" t="s">
        <v>311</v>
      </c>
      <c r="C21" s="762" t="s">
        <v>71</v>
      </c>
      <c r="D21" s="763"/>
      <c r="E21" s="763"/>
      <c r="F21" s="764"/>
      <c r="G21" s="433" t="s">
        <v>21</v>
      </c>
      <c r="H21" s="432" t="s">
        <v>84</v>
      </c>
      <c r="I21" s="432" t="s">
        <v>129</v>
      </c>
      <c r="J21" s="434" t="s">
        <v>82</v>
      </c>
      <c r="K21" s="435" t="s">
        <v>221</v>
      </c>
      <c r="L21" s="436">
        <f t="shared" si="0"/>
        <v>151982.8752</v>
      </c>
      <c r="M21" s="303">
        <v>1</v>
      </c>
      <c r="N21" s="437">
        <f>O21+P21+Q21</f>
        <v>151982.8752</v>
      </c>
      <c r="O21" s="599">
        <v>151982.8752</v>
      </c>
      <c r="P21" s="437">
        <v>0</v>
      </c>
      <c r="Q21" s="437">
        <v>0</v>
      </c>
      <c r="R21" s="433" t="s">
        <v>202</v>
      </c>
      <c r="S21" s="439">
        <v>150</v>
      </c>
      <c r="T21" s="306">
        <v>1</v>
      </c>
      <c r="U21" s="433">
        <v>145</v>
      </c>
      <c r="V21" s="306" t="s">
        <v>117</v>
      </c>
      <c r="W21" s="302"/>
      <c r="X21" s="302"/>
      <c r="Y21" s="302" t="s">
        <v>106</v>
      </c>
      <c r="Z21" s="253"/>
      <c r="AA21" s="445"/>
      <c r="AB21" s="445"/>
      <c r="AC21" s="445"/>
    </row>
    <row r="22" spans="2:29" ht="18">
      <c r="B22" s="432" t="s">
        <v>357</v>
      </c>
      <c r="C22" s="762" t="s">
        <v>172</v>
      </c>
      <c r="D22" s="763"/>
      <c r="E22" s="763"/>
      <c r="F22" s="764"/>
      <c r="G22" s="304" t="s">
        <v>21</v>
      </c>
      <c r="H22" s="432" t="s">
        <v>84</v>
      </c>
      <c r="I22" s="432" t="s">
        <v>130</v>
      </c>
      <c r="J22" s="434" t="s">
        <v>82</v>
      </c>
      <c r="K22" s="435" t="s">
        <v>217</v>
      </c>
      <c r="L22" s="436">
        <f t="shared" si="0"/>
        <v>346999.28</v>
      </c>
      <c r="M22" s="303">
        <v>1</v>
      </c>
      <c r="N22" s="437">
        <f t="shared" si="1"/>
        <v>346999.28</v>
      </c>
      <c r="O22" s="598">
        <v>346999.28</v>
      </c>
      <c r="P22" s="437">
        <v>0</v>
      </c>
      <c r="Q22" s="437">
        <v>0</v>
      </c>
      <c r="R22" s="433" t="s">
        <v>202</v>
      </c>
      <c r="S22" s="439">
        <v>600</v>
      </c>
      <c r="T22" s="306">
        <v>1</v>
      </c>
      <c r="U22" s="433">
        <v>250</v>
      </c>
      <c r="V22" s="306" t="s">
        <v>117</v>
      </c>
      <c r="W22" s="301"/>
      <c r="X22" s="301"/>
      <c r="Y22" s="302" t="s">
        <v>106</v>
      </c>
      <c r="Z22" s="253"/>
      <c r="AA22" s="445"/>
      <c r="AB22" s="445"/>
      <c r="AC22" s="445"/>
    </row>
    <row r="23" spans="2:29" ht="12.75">
      <c r="B23" s="432" t="s">
        <v>358</v>
      </c>
      <c r="C23" s="762" t="s">
        <v>172</v>
      </c>
      <c r="D23" s="763"/>
      <c r="E23" s="763"/>
      <c r="F23" s="764"/>
      <c r="G23" s="433" t="s">
        <v>21</v>
      </c>
      <c r="H23" s="432" t="s">
        <v>84</v>
      </c>
      <c r="I23" s="432" t="s">
        <v>130</v>
      </c>
      <c r="J23" s="434" t="s">
        <v>82</v>
      </c>
      <c r="K23" s="440" t="s">
        <v>248</v>
      </c>
      <c r="L23" s="436">
        <f t="shared" si="0"/>
        <v>205800</v>
      </c>
      <c r="M23" s="303">
        <v>1</v>
      </c>
      <c r="N23" s="437">
        <f t="shared" si="1"/>
        <v>205800</v>
      </c>
      <c r="O23" s="599">
        <v>205800</v>
      </c>
      <c r="P23" s="437">
        <v>0</v>
      </c>
      <c r="Q23" s="437">
        <v>0</v>
      </c>
      <c r="R23" s="433" t="s">
        <v>202</v>
      </c>
      <c r="S23" s="439">
        <v>200</v>
      </c>
      <c r="T23" s="306">
        <v>1</v>
      </c>
      <c r="U23" s="433">
        <v>50</v>
      </c>
      <c r="V23" s="306" t="s">
        <v>117</v>
      </c>
      <c r="W23" s="302"/>
      <c r="X23" s="302"/>
      <c r="Y23" s="302" t="s">
        <v>106</v>
      </c>
      <c r="Z23" s="253"/>
      <c r="AA23" s="445"/>
      <c r="AB23" s="445"/>
      <c r="AC23" s="445"/>
    </row>
    <row r="24" spans="2:29" ht="12.75">
      <c r="B24" s="432" t="s">
        <v>359</v>
      </c>
      <c r="C24" s="762" t="s">
        <v>172</v>
      </c>
      <c r="D24" s="763"/>
      <c r="E24" s="763"/>
      <c r="F24" s="764"/>
      <c r="G24" s="433" t="s">
        <v>21</v>
      </c>
      <c r="H24" s="432" t="s">
        <v>84</v>
      </c>
      <c r="I24" s="432" t="s">
        <v>130</v>
      </c>
      <c r="J24" s="434" t="s">
        <v>82</v>
      </c>
      <c r="K24" s="435" t="s">
        <v>51</v>
      </c>
      <c r="L24" s="436">
        <f t="shared" si="0"/>
        <v>74231.0564</v>
      </c>
      <c r="M24" s="303">
        <v>1</v>
      </c>
      <c r="N24" s="437">
        <f t="shared" si="1"/>
        <v>74231.0564</v>
      </c>
      <c r="O24" s="599">
        <v>74231.0564</v>
      </c>
      <c r="P24" s="437">
        <v>0</v>
      </c>
      <c r="Q24" s="437">
        <v>0</v>
      </c>
      <c r="R24" s="433" t="s">
        <v>202</v>
      </c>
      <c r="S24" s="439">
        <v>150</v>
      </c>
      <c r="T24" s="306">
        <v>1</v>
      </c>
      <c r="U24" s="433">
        <v>30</v>
      </c>
      <c r="V24" s="306" t="s">
        <v>117</v>
      </c>
      <c r="W24" s="302"/>
      <c r="X24" s="302"/>
      <c r="Y24" s="302" t="s">
        <v>106</v>
      </c>
      <c r="Z24" s="253"/>
      <c r="AA24" s="445"/>
      <c r="AB24" s="445"/>
      <c r="AC24" s="445"/>
    </row>
    <row r="25" spans="2:29" ht="14.25" customHeight="1">
      <c r="B25" s="432" t="s">
        <v>85</v>
      </c>
      <c r="C25" s="762" t="s">
        <v>172</v>
      </c>
      <c r="D25" s="763"/>
      <c r="E25" s="763"/>
      <c r="F25" s="764"/>
      <c r="G25" s="433" t="s">
        <v>21</v>
      </c>
      <c r="H25" s="432" t="s">
        <v>84</v>
      </c>
      <c r="I25" s="432" t="s">
        <v>130</v>
      </c>
      <c r="J25" s="434" t="s">
        <v>82</v>
      </c>
      <c r="K25" s="440" t="s">
        <v>188</v>
      </c>
      <c r="L25" s="436">
        <f t="shared" si="0"/>
        <v>390407.512</v>
      </c>
      <c r="M25" s="303">
        <v>1</v>
      </c>
      <c r="N25" s="437">
        <f t="shared" si="1"/>
        <v>390407.512</v>
      </c>
      <c r="O25" s="598">
        <v>390407.512</v>
      </c>
      <c r="P25" s="437">
        <v>0</v>
      </c>
      <c r="Q25" s="437">
        <v>0</v>
      </c>
      <c r="R25" s="433" t="s">
        <v>202</v>
      </c>
      <c r="S25" s="439">
        <v>600</v>
      </c>
      <c r="T25" s="306">
        <v>1</v>
      </c>
      <c r="U25" s="433">
        <v>60</v>
      </c>
      <c r="V25" s="306" t="s">
        <v>117</v>
      </c>
      <c r="W25" s="302"/>
      <c r="X25" s="302"/>
      <c r="Y25" s="302" t="s">
        <v>106</v>
      </c>
      <c r="Z25" s="253"/>
      <c r="AA25" s="445"/>
      <c r="AB25" s="445"/>
      <c r="AC25" s="445"/>
    </row>
    <row r="26" spans="2:29" ht="12.75">
      <c r="B26" s="432" t="s">
        <v>360</v>
      </c>
      <c r="C26" s="762" t="s">
        <v>172</v>
      </c>
      <c r="D26" s="763"/>
      <c r="E26" s="763"/>
      <c r="F26" s="764"/>
      <c r="G26" s="433" t="s">
        <v>21</v>
      </c>
      <c r="H26" s="432" t="s">
        <v>84</v>
      </c>
      <c r="I26" s="432" t="s">
        <v>129</v>
      </c>
      <c r="J26" s="434" t="s">
        <v>82</v>
      </c>
      <c r="K26" s="435" t="s">
        <v>62</v>
      </c>
      <c r="L26" s="436">
        <f aca="true" t="shared" si="2" ref="L26:L31">N26</f>
        <v>326542.0208</v>
      </c>
      <c r="M26" s="303">
        <v>1</v>
      </c>
      <c r="N26" s="437">
        <f aca="true" t="shared" si="3" ref="N26:N31">O26+P26+Q26</f>
        <v>326542.0208</v>
      </c>
      <c r="O26" s="598">
        <v>326542.0208</v>
      </c>
      <c r="P26" s="437">
        <v>0</v>
      </c>
      <c r="Q26" s="437">
        <v>0</v>
      </c>
      <c r="R26" s="433" t="s">
        <v>202</v>
      </c>
      <c r="S26" s="439">
        <v>500</v>
      </c>
      <c r="T26" s="306">
        <v>1</v>
      </c>
      <c r="U26" s="433">
        <v>145</v>
      </c>
      <c r="V26" s="306" t="s">
        <v>117</v>
      </c>
      <c r="W26" s="302"/>
      <c r="X26" s="302"/>
      <c r="Y26" s="302" t="s">
        <v>106</v>
      </c>
      <c r="Z26" s="253"/>
      <c r="AA26" s="445"/>
      <c r="AB26" s="445"/>
      <c r="AC26" s="445"/>
    </row>
    <row r="27" spans="2:29" ht="12.75">
      <c r="B27" s="432" t="s">
        <v>361</v>
      </c>
      <c r="C27" s="762" t="s">
        <v>222</v>
      </c>
      <c r="D27" s="763"/>
      <c r="E27" s="763"/>
      <c r="F27" s="764"/>
      <c r="G27" s="433" t="s">
        <v>21</v>
      </c>
      <c r="H27" s="432" t="s">
        <v>84</v>
      </c>
      <c r="I27" s="432" t="s">
        <v>129</v>
      </c>
      <c r="J27" s="434" t="s">
        <v>82</v>
      </c>
      <c r="K27" s="435" t="s">
        <v>249</v>
      </c>
      <c r="L27" s="436">
        <f t="shared" si="2"/>
        <v>106652.7432</v>
      </c>
      <c r="M27" s="303">
        <v>1</v>
      </c>
      <c r="N27" s="437">
        <f t="shared" si="3"/>
        <v>106652.7432</v>
      </c>
      <c r="O27" s="598">
        <v>106652.7432</v>
      </c>
      <c r="P27" s="437">
        <v>0</v>
      </c>
      <c r="Q27" s="437">
        <v>0</v>
      </c>
      <c r="R27" s="433" t="s">
        <v>202</v>
      </c>
      <c r="S27" s="439">
        <v>300</v>
      </c>
      <c r="T27" s="306">
        <v>1</v>
      </c>
      <c r="U27" s="433">
        <v>145</v>
      </c>
      <c r="V27" s="306" t="s">
        <v>117</v>
      </c>
      <c r="W27" s="302"/>
      <c r="X27" s="302"/>
      <c r="Y27" s="302" t="s">
        <v>106</v>
      </c>
      <c r="Z27" s="253"/>
      <c r="AA27" s="445"/>
      <c r="AB27" s="445"/>
      <c r="AC27" s="445"/>
    </row>
    <row r="28" spans="2:29" ht="12.75">
      <c r="B28" s="432" t="s">
        <v>362</v>
      </c>
      <c r="C28" s="762" t="s">
        <v>222</v>
      </c>
      <c r="D28" s="763"/>
      <c r="E28" s="763"/>
      <c r="F28" s="764"/>
      <c r="G28" s="433" t="s">
        <v>21</v>
      </c>
      <c r="H28" s="432" t="s">
        <v>84</v>
      </c>
      <c r="I28" s="432" t="s">
        <v>129</v>
      </c>
      <c r="J28" s="434" t="s">
        <v>82</v>
      </c>
      <c r="K28" s="435" t="s">
        <v>329</v>
      </c>
      <c r="L28" s="436">
        <f>N28</f>
        <v>65226.3128</v>
      </c>
      <c r="M28" s="303">
        <v>1</v>
      </c>
      <c r="N28" s="437">
        <f>O28+P28+Q28</f>
        <v>65226.3128</v>
      </c>
      <c r="O28" s="599">
        <v>65226.3128</v>
      </c>
      <c r="P28" s="437">
        <v>0</v>
      </c>
      <c r="Q28" s="437">
        <v>0</v>
      </c>
      <c r="R28" s="433" t="s">
        <v>202</v>
      </c>
      <c r="S28" s="439">
        <v>200</v>
      </c>
      <c r="T28" s="306">
        <v>1</v>
      </c>
      <c r="U28" s="433">
        <v>145</v>
      </c>
      <c r="V28" s="306" t="s">
        <v>117</v>
      </c>
      <c r="W28" s="302"/>
      <c r="X28" s="302"/>
      <c r="Y28" s="302" t="s">
        <v>106</v>
      </c>
      <c r="Z28" s="253"/>
      <c r="AA28" s="445"/>
      <c r="AB28" s="445"/>
      <c r="AC28" s="445"/>
    </row>
    <row r="29" spans="2:29" ht="12.75">
      <c r="B29" s="432" t="s">
        <v>363</v>
      </c>
      <c r="C29" s="762" t="s">
        <v>265</v>
      </c>
      <c r="D29" s="763"/>
      <c r="E29" s="763"/>
      <c r="F29" s="764"/>
      <c r="G29" s="433" t="s">
        <v>21</v>
      </c>
      <c r="H29" s="432" t="s">
        <v>84</v>
      </c>
      <c r="I29" s="432" t="s">
        <v>147</v>
      </c>
      <c r="J29" s="434" t="s">
        <v>82</v>
      </c>
      <c r="K29" s="435" t="s">
        <v>214</v>
      </c>
      <c r="L29" s="436">
        <f t="shared" si="2"/>
        <v>264480</v>
      </c>
      <c r="M29" s="303">
        <v>1</v>
      </c>
      <c r="N29" s="437">
        <f t="shared" si="3"/>
        <v>264480</v>
      </c>
      <c r="O29" s="599">
        <v>264480</v>
      </c>
      <c r="P29" s="437">
        <v>0</v>
      </c>
      <c r="Q29" s="437">
        <v>0</v>
      </c>
      <c r="R29" s="433" t="s">
        <v>202</v>
      </c>
      <c r="S29" s="439">
        <v>12</v>
      </c>
      <c r="T29" s="306">
        <v>1</v>
      </c>
      <c r="U29" s="433">
        <v>46</v>
      </c>
      <c r="V29" s="306" t="s">
        <v>117</v>
      </c>
      <c r="W29" s="302"/>
      <c r="X29" s="302" t="s">
        <v>106</v>
      </c>
      <c r="Y29" s="302"/>
      <c r="Z29" s="253"/>
      <c r="AA29" s="445"/>
      <c r="AB29" s="445"/>
      <c r="AC29" s="445"/>
    </row>
    <row r="30" spans="2:29" ht="12.75">
      <c r="B30" s="432" t="s">
        <v>364</v>
      </c>
      <c r="C30" s="762" t="s">
        <v>265</v>
      </c>
      <c r="D30" s="763"/>
      <c r="E30" s="763"/>
      <c r="F30" s="764"/>
      <c r="G30" s="433" t="s">
        <v>21</v>
      </c>
      <c r="H30" s="432" t="s">
        <v>84</v>
      </c>
      <c r="I30" s="432" t="s">
        <v>147</v>
      </c>
      <c r="J30" s="434" t="s">
        <v>82</v>
      </c>
      <c r="K30" s="441" t="s">
        <v>233</v>
      </c>
      <c r="L30" s="436">
        <f t="shared" si="2"/>
        <v>220400</v>
      </c>
      <c r="M30" s="303">
        <v>1</v>
      </c>
      <c r="N30" s="437">
        <f t="shared" si="3"/>
        <v>220400</v>
      </c>
      <c r="O30" s="599">
        <v>220400</v>
      </c>
      <c r="P30" s="437">
        <v>0</v>
      </c>
      <c r="Q30" s="437">
        <v>0</v>
      </c>
      <c r="R30" s="433" t="s">
        <v>202</v>
      </c>
      <c r="S30" s="305">
        <v>10</v>
      </c>
      <c r="T30" s="306">
        <v>1</v>
      </c>
      <c r="U30" s="304">
        <v>43</v>
      </c>
      <c r="V30" s="306" t="s">
        <v>117</v>
      </c>
      <c r="W30" s="307"/>
      <c r="X30" s="307" t="s">
        <v>106</v>
      </c>
      <c r="Y30" s="307"/>
      <c r="Z30" s="253"/>
      <c r="AA30" s="445"/>
      <c r="AB30" s="445"/>
      <c r="AC30" s="445"/>
    </row>
    <row r="31" spans="2:29" ht="12.75">
      <c r="B31" s="442" t="s">
        <v>365</v>
      </c>
      <c r="C31" s="762" t="s">
        <v>265</v>
      </c>
      <c r="D31" s="763"/>
      <c r="E31" s="763"/>
      <c r="F31" s="764"/>
      <c r="G31" s="433" t="s">
        <v>21</v>
      </c>
      <c r="H31" s="432" t="s">
        <v>84</v>
      </c>
      <c r="I31" s="443" t="s">
        <v>147</v>
      </c>
      <c r="J31" s="434" t="s">
        <v>82</v>
      </c>
      <c r="K31" s="440" t="s">
        <v>323</v>
      </c>
      <c r="L31" s="436">
        <f t="shared" si="2"/>
        <v>220400</v>
      </c>
      <c r="M31" s="303">
        <v>1</v>
      </c>
      <c r="N31" s="437">
        <f t="shared" si="3"/>
        <v>220400</v>
      </c>
      <c r="O31" s="600">
        <v>220400</v>
      </c>
      <c r="P31" s="437">
        <v>0</v>
      </c>
      <c r="Q31" s="437">
        <v>0</v>
      </c>
      <c r="R31" s="433" t="s">
        <v>202</v>
      </c>
      <c r="S31" s="446">
        <v>10</v>
      </c>
      <c r="T31" s="444">
        <v>1</v>
      </c>
      <c r="U31" s="433">
        <v>85</v>
      </c>
      <c r="V31" s="306" t="s">
        <v>117</v>
      </c>
      <c r="W31" s="308"/>
      <c r="X31" s="300" t="s">
        <v>106</v>
      </c>
      <c r="Y31" s="302"/>
      <c r="Z31" s="253"/>
      <c r="AA31" s="445"/>
      <c r="AB31" s="445"/>
      <c r="AC31" s="445"/>
    </row>
    <row r="32" spans="2:29" ht="17.25" customHeight="1">
      <c r="B32" s="442" t="s">
        <v>366</v>
      </c>
      <c r="C32" s="762" t="s">
        <v>302</v>
      </c>
      <c r="D32" s="763"/>
      <c r="E32" s="763"/>
      <c r="F32" s="764"/>
      <c r="G32" s="433" t="s">
        <v>21</v>
      </c>
      <c r="H32" s="432" t="s">
        <v>84</v>
      </c>
      <c r="I32" s="443" t="s">
        <v>147</v>
      </c>
      <c r="J32" s="434" t="s">
        <v>82</v>
      </c>
      <c r="K32" s="440" t="s">
        <v>333</v>
      </c>
      <c r="L32" s="436">
        <f>N32</f>
        <v>241632.292</v>
      </c>
      <c r="M32" s="303">
        <v>1</v>
      </c>
      <c r="N32" s="437">
        <f>O32+P32+Q32</f>
        <v>241632.292</v>
      </c>
      <c r="O32" s="601">
        <v>241632.292</v>
      </c>
      <c r="P32" s="437">
        <v>0</v>
      </c>
      <c r="Q32" s="437">
        <v>0</v>
      </c>
      <c r="R32" s="433" t="s">
        <v>202</v>
      </c>
      <c r="S32" s="446">
        <v>17</v>
      </c>
      <c r="T32" s="444">
        <v>1</v>
      </c>
      <c r="U32" s="433">
        <v>1500</v>
      </c>
      <c r="V32" s="306" t="s">
        <v>117</v>
      </c>
      <c r="W32" s="308"/>
      <c r="X32" s="308"/>
      <c r="Y32" s="300" t="s">
        <v>106</v>
      </c>
      <c r="Z32" s="252"/>
      <c r="AA32" s="445"/>
      <c r="AB32" s="445"/>
      <c r="AC32" s="445"/>
    </row>
    <row r="33" spans="2:29" ht="12.75">
      <c r="B33" s="432" t="s">
        <v>425</v>
      </c>
      <c r="C33" s="762" t="s">
        <v>489</v>
      </c>
      <c r="D33" s="763"/>
      <c r="E33" s="763"/>
      <c r="F33" s="764"/>
      <c r="G33" s="433" t="s">
        <v>21</v>
      </c>
      <c r="H33" s="432" t="s">
        <v>84</v>
      </c>
      <c r="I33" s="432" t="s">
        <v>130</v>
      </c>
      <c r="J33" s="434" t="s">
        <v>82</v>
      </c>
      <c r="K33" s="440" t="s">
        <v>114</v>
      </c>
      <c r="L33" s="436">
        <f>N33</f>
        <v>131424.6128</v>
      </c>
      <c r="M33" s="303">
        <v>1</v>
      </c>
      <c r="N33" s="437">
        <f>Q33+P33+O33</f>
        <v>131424.6128</v>
      </c>
      <c r="O33" s="598">
        <v>131424.6128</v>
      </c>
      <c r="P33" s="437">
        <v>0</v>
      </c>
      <c r="Q33" s="437">
        <v>0</v>
      </c>
      <c r="R33" s="433" t="s">
        <v>202</v>
      </c>
      <c r="S33" s="439">
        <v>600</v>
      </c>
      <c r="T33" s="306">
        <v>1</v>
      </c>
      <c r="U33" s="433">
        <v>60</v>
      </c>
      <c r="V33" s="306" t="s">
        <v>117</v>
      </c>
      <c r="W33" s="302"/>
      <c r="X33" s="302"/>
      <c r="Y33" s="302" t="s">
        <v>106</v>
      </c>
      <c r="Z33" s="253"/>
      <c r="AA33" s="445"/>
      <c r="AB33" s="445"/>
      <c r="AC33" s="445"/>
    </row>
    <row r="34" spans="2:29" ht="12.75">
      <c r="B34" s="432" t="s">
        <v>461</v>
      </c>
      <c r="C34" s="762" t="s">
        <v>172</v>
      </c>
      <c r="D34" s="763"/>
      <c r="E34" s="763"/>
      <c r="F34" s="764"/>
      <c r="G34" s="433" t="s">
        <v>21</v>
      </c>
      <c r="H34" s="432" t="s">
        <v>84</v>
      </c>
      <c r="I34" s="432" t="s">
        <v>130</v>
      </c>
      <c r="J34" s="434" t="s">
        <v>82</v>
      </c>
      <c r="K34" s="440" t="s">
        <v>457</v>
      </c>
      <c r="L34" s="436">
        <f>N34</f>
        <v>285961.2744</v>
      </c>
      <c r="M34" s="303">
        <v>1</v>
      </c>
      <c r="N34" s="437">
        <f>Q34+P34+O34</f>
        <v>285961.2744</v>
      </c>
      <c r="O34" s="598">
        <v>285961.2744</v>
      </c>
      <c r="P34" s="437">
        <v>0</v>
      </c>
      <c r="Q34" s="437">
        <v>0</v>
      </c>
      <c r="R34" s="433" t="s">
        <v>202</v>
      </c>
      <c r="S34" s="439">
        <v>600</v>
      </c>
      <c r="T34" s="306">
        <v>1</v>
      </c>
      <c r="U34" s="433">
        <v>60</v>
      </c>
      <c r="V34" s="306" t="s">
        <v>117</v>
      </c>
      <c r="W34" s="302"/>
      <c r="X34" s="302"/>
      <c r="Y34" s="302" t="s">
        <v>106</v>
      </c>
      <c r="Z34" s="253"/>
      <c r="AA34" s="445"/>
      <c r="AB34" s="445"/>
      <c r="AC34" s="445"/>
    </row>
    <row r="35" spans="2:29" ht="13.5" thickBot="1">
      <c r="B35" s="309"/>
      <c r="C35" s="320"/>
      <c r="D35" s="321"/>
      <c r="E35" s="321"/>
      <c r="F35" s="322"/>
      <c r="G35" s="309"/>
      <c r="H35" s="309"/>
      <c r="I35" s="310"/>
      <c r="J35" s="310"/>
      <c r="K35" s="311"/>
      <c r="L35" s="312"/>
      <c r="M35" s="313"/>
      <c r="N35" s="314"/>
      <c r="O35" s="487"/>
      <c r="P35" s="315"/>
      <c r="Q35" s="315"/>
      <c r="R35" s="309"/>
      <c r="S35" s="316"/>
      <c r="T35" s="317"/>
      <c r="U35" s="309"/>
      <c r="V35" s="317"/>
      <c r="W35" s="318"/>
      <c r="X35" s="318"/>
      <c r="Y35" s="319"/>
      <c r="Z35" s="252"/>
      <c r="AA35" s="445"/>
      <c r="AB35" s="445"/>
      <c r="AC35" s="445"/>
    </row>
    <row r="36" spans="2:29" ht="13.5" thickBot="1">
      <c r="B36" s="1"/>
      <c r="C36" s="1"/>
      <c r="D36" s="1"/>
      <c r="E36" s="1"/>
      <c r="F36" s="1"/>
      <c r="G36" s="1"/>
      <c r="H36" s="1"/>
      <c r="I36" s="1"/>
      <c r="J36" s="1"/>
      <c r="K36" s="85" t="s">
        <v>12</v>
      </c>
      <c r="L36" s="79">
        <f>SUM(L18:L35)</f>
        <v>4915964.1172</v>
      </c>
      <c r="M36" s="166"/>
      <c r="N36" s="79">
        <f>SUM(N17:N35)-0.01</f>
        <v>4915964.1072</v>
      </c>
      <c r="O36" s="79">
        <f>SUM(O17:O35)</f>
        <v>4915964.1172</v>
      </c>
      <c r="P36" s="165">
        <f>SUM(P17:P35)</f>
        <v>0</v>
      </c>
      <c r="Q36" s="165">
        <f>SUM(Q17:Q35)</f>
        <v>0</v>
      </c>
      <c r="R36" s="1"/>
      <c r="S36" s="1"/>
      <c r="T36" s="1"/>
      <c r="U36" s="1"/>
      <c r="V36" s="1"/>
      <c r="W36" s="1"/>
      <c r="X36" s="1"/>
      <c r="Y36" s="1"/>
      <c r="Z36" s="252"/>
      <c r="AA36" s="53"/>
      <c r="AB36" s="53"/>
      <c r="AC36" s="53"/>
    </row>
    <row r="37" spans="2:31" ht="12.75">
      <c r="B37" s="1"/>
      <c r="C37" s="1"/>
      <c r="D37" s="1"/>
      <c r="E37" s="1"/>
      <c r="F37" s="1"/>
      <c r="G37" s="1"/>
      <c r="H37" s="1"/>
      <c r="I37" s="1"/>
      <c r="J37" s="1"/>
      <c r="K37" s="1"/>
      <c r="L37" s="1"/>
      <c r="O37" s="254"/>
      <c r="P37" s="1"/>
      <c r="Q37" s="1"/>
      <c r="R37" s="1"/>
      <c r="S37" s="1"/>
      <c r="T37" s="1"/>
      <c r="U37" s="1"/>
      <c r="V37" s="1"/>
      <c r="W37" s="1"/>
      <c r="X37" s="1"/>
      <c r="Y37" s="1"/>
      <c r="Z37" s="252"/>
      <c r="AA37" s="682"/>
      <c r="AB37" s="682"/>
      <c r="AC37" s="379"/>
      <c r="AE37" s="167"/>
    </row>
    <row r="38" spans="3:29" ht="12.75">
      <c r="C38" s="80"/>
      <c r="D38" s="260"/>
      <c r="M38" s="29"/>
      <c r="O38" s="254"/>
      <c r="P38" s="254"/>
      <c r="Q38" s="254"/>
      <c r="V38" s="167"/>
      <c r="AA38" s="53"/>
      <c r="AB38" s="53"/>
      <c r="AC38" s="53"/>
    </row>
    <row r="39" spans="3:29" ht="12.75">
      <c r="C39" s="80"/>
      <c r="D39" s="260"/>
      <c r="K39" s="30"/>
      <c r="L39" s="30"/>
      <c r="M39" s="29"/>
      <c r="N39" s="29"/>
      <c r="O39" s="262"/>
      <c r="P39" s="254"/>
      <c r="Q39" s="254"/>
      <c r="S39" s="167"/>
      <c r="AA39" s="53"/>
      <c r="AB39" s="53"/>
      <c r="AC39" s="53"/>
    </row>
    <row r="40" spans="16:29" ht="12.75">
      <c r="P40" s="256"/>
      <c r="Q40" s="256"/>
      <c r="AA40" s="53"/>
      <c r="AB40" s="53"/>
      <c r="AC40" s="53"/>
    </row>
    <row r="41" spans="15:29" ht="15.75" customHeight="1">
      <c r="O41" s="167"/>
      <c r="T41" s="700" t="s">
        <v>80</v>
      </c>
      <c r="U41" s="700"/>
      <c r="V41" s="700"/>
      <c r="W41" s="700"/>
      <c r="X41" s="700"/>
      <c r="Y41" s="700"/>
      <c r="AA41" s="53"/>
      <c r="AB41" s="53"/>
      <c r="AC41" s="53"/>
    </row>
    <row r="42" spans="20:29" ht="15.75" customHeight="1">
      <c r="T42" s="701" t="s">
        <v>19</v>
      </c>
      <c r="U42" s="701"/>
      <c r="V42" s="701"/>
      <c r="W42" s="701"/>
      <c r="X42" s="701"/>
      <c r="Y42" s="701"/>
      <c r="AA42" s="53"/>
      <c r="AB42" s="53"/>
      <c r="AC42" s="53"/>
    </row>
    <row r="43" spans="27:29" ht="12.75">
      <c r="AA43" s="53"/>
      <c r="AB43" s="53"/>
      <c r="AC43" s="53"/>
    </row>
    <row r="44" spans="27:29" ht="12.75">
      <c r="AA44" s="53"/>
      <c r="AB44" s="53"/>
      <c r="AC44" s="53"/>
    </row>
    <row r="45" spans="27:29" ht="12.75">
      <c r="AA45" s="53"/>
      <c r="AB45" s="53"/>
      <c r="AC45" s="53"/>
    </row>
    <row r="46" spans="27:29" ht="12.75">
      <c r="AA46" s="53"/>
      <c r="AB46" s="53"/>
      <c r="AC46" s="53"/>
    </row>
    <row r="47" spans="27:29" ht="12.75">
      <c r="AA47" s="53"/>
      <c r="AB47" s="53"/>
      <c r="AC47" s="53"/>
    </row>
  </sheetData>
  <sheetProtection/>
  <mergeCells count="42">
    <mergeCell ref="B1:Y1"/>
    <mergeCell ref="B2:Y2"/>
    <mergeCell ref="B4:Y4"/>
    <mergeCell ref="R14:T14"/>
    <mergeCell ref="B11:Y11"/>
    <mergeCell ref="M14:M15"/>
    <mergeCell ref="H14:H15"/>
    <mergeCell ref="C14:F15"/>
    <mergeCell ref="B14:B15"/>
    <mergeCell ref="P5:R5"/>
    <mergeCell ref="X14:Y14"/>
    <mergeCell ref="U14:U15"/>
    <mergeCell ref="K6:O6"/>
    <mergeCell ref="K7:O7"/>
    <mergeCell ref="K14:K15"/>
    <mergeCell ref="T41:Y41"/>
    <mergeCell ref="C29:F29"/>
    <mergeCell ref="C18:F18"/>
    <mergeCell ref="C22:F22"/>
    <mergeCell ref="T42:Y42"/>
    <mergeCell ref="C24:F24"/>
    <mergeCell ref="C26:F26"/>
    <mergeCell ref="C34:F34"/>
    <mergeCell ref="C30:F30"/>
    <mergeCell ref="C21:F21"/>
    <mergeCell ref="C19:F19"/>
    <mergeCell ref="AA37:AB37"/>
    <mergeCell ref="N14:Q14"/>
    <mergeCell ref="C32:F32"/>
    <mergeCell ref="C33:F33"/>
    <mergeCell ref="C25:F25"/>
    <mergeCell ref="C20:F20"/>
    <mergeCell ref="C23:F23"/>
    <mergeCell ref="C28:F28"/>
    <mergeCell ref="I14:I15"/>
    <mergeCell ref="L14:L15"/>
    <mergeCell ref="C31:F31"/>
    <mergeCell ref="C27:F27"/>
    <mergeCell ref="V14:V15"/>
    <mergeCell ref="W14:W15"/>
    <mergeCell ref="G14:G15"/>
    <mergeCell ref="J14:J15"/>
  </mergeCells>
  <printOptions horizontalCentered="1"/>
  <pageMargins left="0" right="0" top="0.984251968503937" bottom="0" header="0" footer="0"/>
  <pageSetup horizontalDpi="300" verticalDpi="300" orientation="landscape" paperSize="5" scale="68" r:id="rId2"/>
  <colBreaks count="1" manualBreakCount="1">
    <brk id="25" max="35" man="1"/>
  </colBreaks>
  <drawing r:id="rId1"/>
</worksheet>
</file>

<file path=xl/worksheets/sheet5.xml><?xml version="1.0" encoding="utf-8"?>
<worksheet xmlns="http://schemas.openxmlformats.org/spreadsheetml/2006/main" xmlns:r="http://schemas.openxmlformats.org/officeDocument/2006/relationships">
  <dimension ref="A1:AE90"/>
  <sheetViews>
    <sheetView view="pageBreakPreview" zoomScaleSheetLayoutView="100" zoomScalePageLayoutView="0" workbookViewId="0" topLeftCell="C11">
      <selection activeCell="M18" sqref="M18:M42"/>
    </sheetView>
  </sheetViews>
  <sheetFormatPr defaultColWidth="11.421875" defaultRowHeight="12.75"/>
  <cols>
    <col min="1" max="1" width="1.1484375" style="21" customWidth="1"/>
    <col min="2" max="2" width="10.57421875" style="21" customWidth="1"/>
    <col min="3" max="5" width="10.7109375" style="21" customWidth="1"/>
    <col min="6" max="6" width="8.421875" style="21" customWidth="1"/>
    <col min="7" max="7" width="7.140625" style="21" customWidth="1"/>
    <col min="8" max="8" width="5.7109375" style="21" customWidth="1"/>
    <col min="9" max="10" width="8.140625" style="21" customWidth="1"/>
    <col min="11" max="11" width="23.140625" style="21" customWidth="1"/>
    <col min="12" max="12" width="13.421875" style="21" customWidth="1"/>
    <col min="13" max="13" width="7.421875" style="21" customWidth="1"/>
    <col min="14" max="17" width="12.7109375" style="21" customWidth="1"/>
    <col min="18" max="18" width="8.57421875" style="21" customWidth="1"/>
    <col min="19" max="19" width="8.28125" style="21" customWidth="1"/>
    <col min="20" max="20" width="9.421875" style="21" customWidth="1"/>
    <col min="21" max="21" width="11.00390625" style="21" customWidth="1"/>
    <col min="22" max="22" width="11.421875" style="21" customWidth="1"/>
    <col min="23" max="23" width="6.8515625" style="21" customWidth="1"/>
    <col min="24" max="25" width="6.140625" style="21" customWidth="1"/>
    <col min="26" max="26" width="12.28125" style="21" bestFit="1" customWidth="1"/>
    <col min="27" max="27" width="12.28125" style="21" customWidth="1"/>
    <col min="28" max="28" width="14.8515625" style="21" customWidth="1"/>
    <col min="29" max="29" width="14.57421875" style="21" customWidth="1"/>
    <col min="30" max="30" width="11.421875" style="21" customWidth="1"/>
    <col min="31" max="31" width="12.28125" style="21" bestFit="1" customWidth="1"/>
    <col min="32" max="16384" width="11.421875" style="21" customWidth="1"/>
  </cols>
  <sheetData>
    <row r="1" spans="2:25" ht="15.75">
      <c r="B1" s="716" t="s">
        <v>37</v>
      </c>
      <c r="C1" s="717"/>
      <c r="D1" s="717"/>
      <c r="E1" s="717"/>
      <c r="F1" s="717"/>
      <c r="G1" s="717"/>
      <c r="H1" s="717"/>
      <c r="I1" s="717"/>
      <c r="J1" s="717"/>
      <c r="K1" s="717"/>
      <c r="L1" s="717"/>
      <c r="M1" s="717"/>
      <c r="N1" s="717"/>
      <c r="O1" s="717"/>
      <c r="P1" s="717"/>
      <c r="Q1" s="717"/>
      <c r="R1" s="717"/>
      <c r="S1" s="717"/>
      <c r="T1" s="717"/>
      <c r="U1" s="717"/>
      <c r="V1" s="717"/>
      <c r="W1" s="717"/>
      <c r="X1" s="717"/>
      <c r="Y1" s="718"/>
    </row>
    <row r="2" spans="2:25" ht="15.75">
      <c r="B2" s="678" t="s">
        <v>38</v>
      </c>
      <c r="C2" s="679"/>
      <c r="D2" s="679"/>
      <c r="E2" s="679"/>
      <c r="F2" s="679"/>
      <c r="G2" s="679"/>
      <c r="H2" s="679"/>
      <c r="I2" s="679"/>
      <c r="J2" s="679"/>
      <c r="K2" s="679"/>
      <c r="L2" s="679"/>
      <c r="M2" s="679"/>
      <c r="N2" s="679"/>
      <c r="O2" s="679"/>
      <c r="P2" s="679"/>
      <c r="Q2" s="679"/>
      <c r="R2" s="679"/>
      <c r="S2" s="679"/>
      <c r="T2" s="679"/>
      <c r="U2" s="679"/>
      <c r="V2" s="679"/>
      <c r="W2" s="679"/>
      <c r="X2" s="679"/>
      <c r="Y2" s="680"/>
    </row>
    <row r="3" spans="2:25" ht="12.75">
      <c r="B3" s="681" t="s">
        <v>39</v>
      </c>
      <c r="C3" s="682"/>
      <c r="D3" s="682"/>
      <c r="E3" s="682"/>
      <c r="F3" s="682"/>
      <c r="G3" s="682"/>
      <c r="H3" s="682"/>
      <c r="I3" s="682"/>
      <c r="J3" s="682"/>
      <c r="K3" s="682"/>
      <c r="L3" s="682"/>
      <c r="M3" s="682"/>
      <c r="N3" s="682"/>
      <c r="O3" s="682"/>
      <c r="P3" s="682"/>
      <c r="Q3" s="682"/>
      <c r="R3" s="682"/>
      <c r="S3" s="682"/>
      <c r="T3" s="682"/>
      <c r="U3" s="682"/>
      <c r="V3" s="682"/>
      <c r="W3" s="682"/>
      <c r="X3" s="682"/>
      <c r="Y3" s="683"/>
    </row>
    <row r="4" spans="2:25" ht="12.75">
      <c r="B4" s="103"/>
      <c r="D4" s="102" t="s">
        <v>34</v>
      </c>
      <c r="E4" s="102" t="s">
        <v>35</v>
      </c>
      <c r="F4" s="102"/>
      <c r="G4" s="53"/>
      <c r="H4" s="53"/>
      <c r="I4" s="53"/>
      <c r="J4" s="53"/>
      <c r="K4" s="53"/>
      <c r="L4" s="53"/>
      <c r="M4" s="53"/>
      <c r="N4" s="53"/>
      <c r="O4" s="53"/>
      <c r="P4" s="53"/>
      <c r="Q4" s="685" t="s">
        <v>76</v>
      </c>
      <c r="R4" s="685"/>
      <c r="S4" s="102" t="s">
        <v>81</v>
      </c>
      <c r="T4" s="53"/>
      <c r="U4" s="53"/>
      <c r="V4" s="53"/>
      <c r="W4" s="53"/>
      <c r="X4" s="53"/>
      <c r="Y4" s="104"/>
    </row>
    <row r="5" spans="2:25" ht="12.75">
      <c r="B5" s="103"/>
      <c r="D5" s="102" t="str">
        <f>'AGUA POTABLE 1'!D7</f>
        <v>FONDO DE  INFRAESTRUCTURA SOCIAL MUNICIPAL.</v>
      </c>
      <c r="E5" s="102"/>
      <c r="F5" s="102"/>
      <c r="H5" s="187"/>
      <c r="I5" s="187"/>
      <c r="J5" s="187"/>
      <c r="K5" s="684" t="s">
        <v>196</v>
      </c>
      <c r="L5" s="684"/>
      <c r="M5" s="684"/>
      <c r="N5" s="684"/>
      <c r="O5" s="684"/>
      <c r="P5" s="255"/>
      <c r="Q5" s="187"/>
      <c r="R5" s="187"/>
      <c r="S5" s="187"/>
      <c r="T5" s="53"/>
      <c r="U5" s="53"/>
      <c r="V5" s="53"/>
      <c r="W5" s="53"/>
      <c r="X5" s="53"/>
      <c r="Y5" s="104"/>
    </row>
    <row r="6" spans="2:25" ht="12.75">
      <c r="B6" s="103"/>
      <c r="D6" s="102" t="str">
        <f>'ELECTRIFICACION 4'!D7</f>
        <v>FECHA:   SEPTIEMBRE DEL 2012</v>
      </c>
      <c r="E6" s="102"/>
      <c r="F6" s="102"/>
      <c r="H6" s="188"/>
      <c r="I6" s="188"/>
      <c r="J6" s="188"/>
      <c r="K6" s="682" t="s">
        <v>42</v>
      </c>
      <c r="L6" s="682"/>
      <c r="M6" s="682"/>
      <c r="N6" s="682"/>
      <c r="O6" s="682"/>
      <c r="P6" s="191"/>
      <c r="Q6" s="219" t="s">
        <v>95</v>
      </c>
      <c r="R6" s="219"/>
      <c r="S6" s="219"/>
      <c r="T6" s="219"/>
      <c r="U6" s="219"/>
      <c r="V6" s="219"/>
      <c r="W6" s="53"/>
      <c r="X6" s="53"/>
      <c r="Y6" s="104"/>
    </row>
    <row r="7" spans="2:25" ht="12.75">
      <c r="B7" s="103"/>
      <c r="D7" s="102" t="s">
        <v>30</v>
      </c>
      <c r="E7" s="102" t="s">
        <v>31</v>
      </c>
      <c r="F7" s="102"/>
      <c r="G7" s="53"/>
      <c r="H7" s="53"/>
      <c r="I7" s="53"/>
      <c r="J7" s="53"/>
      <c r="K7" s="53"/>
      <c r="L7" s="53"/>
      <c r="M7" s="53"/>
      <c r="N7" s="53"/>
      <c r="O7" s="53"/>
      <c r="P7" s="53"/>
      <c r="Q7" s="221" t="s">
        <v>107</v>
      </c>
      <c r="R7" s="220" t="s">
        <v>108</v>
      </c>
      <c r="S7" s="53"/>
      <c r="T7" s="53"/>
      <c r="U7" s="219">
        <f>'ELECTRIFICACION 4'!U8</f>
        <v>41172</v>
      </c>
      <c r="V7" s="53"/>
      <c r="W7" s="53"/>
      <c r="X7" s="53"/>
      <c r="Y7" s="104"/>
    </row>
    <row r="8" spans="2:25" ht="12.75">
      <c r="B8" s="103"/>
      <c r="D8" s="102" t="s">
        <v>32</v>
      </c>
      <c r="E8" s="102"/>
      <c r="F8" s="102"/>
      <c r="G8" s="53"/>
      <c r="H8" s="53"/>
      <c r="I8" s="53"/>
      <c r="J8" s="53"/>
      <c r="K8" s="53"/>
      <c r="L8" s="53"/>
      <c r="M8" s="53"/>
      <c r="N8" s="53"/>
      <c r="O8" s="53"/>
      <c r="P8" s="53"/>
      <c r="Q8" s="221" t="s">
        <v>97</v>
      </c>
      <c r="R8" s="220" t="s">
        <v>109</v>
      </c>
      <c r="S8" s="102"/>
      <c r="T8" s="53"/>
      <c r="U8" s="53"/>
      <c r="V8" s="53"/>
      <c r="W8" s="53"/>
      <c r="X8" s="53"/>
      <c r="Y8" s="104"/>
    </row>
    <row r="9" spans="2:25" ht="12.75">
      <c r="B9" s="103"/>
      <c r="D9" s="102" t="s">
        <v>33</v>
      </c>
      <c r="E9" s="102"/>
      <c r="F9" s="102"/>
      <c r="G9" s="53"/>
      <c r="H9" s="53"/>
      <c r="I9" s="53"/>
      <c r="J9" s="53"/>
      <c r="K9" s="53"/>
      <c r="L9" s="53"/>
      <c r="M9" s="53"/>
      <c r="N9" s="53"/>
      <c r="O9" s="53"/>
      <c r="P9" s="53"/>
      <c r="Q9" s="53"/>
      <c r="R9" s="53"/>
      <c r="S9" s="53"/>
      <c r="T9" s="53"/>
      <c r="U9" s="53"/>
      <c r="V9" s="53"/>
      <c r="W9" s="53"/>
      <c r="X9" s="53"/>
      <c r="Y9" s="104"/>
    </row>
    <row r="10" spans="2:25" ht="12.75">
      <c r="B10" s="687" t="s">
        <v>36</v>
      </c>
      <c r="C10" s="688"/>
      <c r="D10" s="688"/>
      <c r="E10" s="688"/>
      <c r="F10" s="688"/>
      <c r="G10" s="688"/>
      <c r="H10" s="688"/>
      <c r="I10" s="688"/>
      <c r="J10" s="688"/>
      <c r="K10" s="688"/>
      <c r="L10" s="688"/>
      <c r="M10" s="688"/>
      <c r="N10" s="688"/>
      <c r="O10" s="688"/>
      <c r="P10" s="688"/>
      <c r="Q10" s="688"/>
      <c r="R10" s="688"/>
      <c r="S10" s="688"/>
      <c r="T10" s="688"/>
      <c r="U10" s="688"/>
      <c r="V10" s="688"/>
      <c r="W10" s="688"/>
      <c r="X10" s="688"/>
      <c r="Y10" s="689"/>
    </row>
    <row r="11" spans="2:25" ht="13.5" thickBot="1">
      <c r="B11" s="105"/>
      <c r="C11" s="106"/>
      <c r="D11" s="106"/>
      <c r="E11" s="106"/>
      <c r="F11" s="106"/>
      <c r="G11" s="106"/>
      <c r="H11" s="106"/>
      <c r="I11" s="106"/>
      <c r="J11" s="106"/>
      <c r="K11" s="106"/>
      <c r="L11" s="106"/>
      <c r="M11" s="106"/>
      <c r="N11" s="106"/>
      <c r="O11" s="106"/>
      <c r="P11" s="106"/>
      <c r="Q11" s="106"/>
      <c r="R11" s="106"/>
      <c r="S11" s="106"/>
      <c r="T11" s="106"/>
      <c r="U11" s="107" t="s">
        <v>40</v>
      </c>
      <c r="V11" s="108">
        <v>5</v>
      </c>
      <c r="W11" s="108" t="s">
        <v>41</v>
      </c>
      <c r="X11" s="108"/>
      <c r="Y11" s="109">
        <v>12</v>
      </c>
    </row>
    <row r="12" ht="4.5" customHeight="1" thickBot="1">
      <c r="V12" s="21" t="s">
        <v>50</v>
      </c>
    </row>
    <row r="13" spans="1:25" ht="19.5" customHeight="1" thickBot="1">
      <c r="A13" s="22"/>
      <c r="B13" s="668" t="s">
        <v>0</v>
      </c>
      <c r="C13" s="670" t="s">
        <v>1</v>
      </c>
      <c r="D13" s="671"/>
      <c r="E13" s="671"/>
      <c r="F13" s="672"/>
      <c r="G13" s="672" t="s">
        <v>2</v>
      </c>
      <c r="H13" s="668" t="s">
        <v>3</v>
      </c>
      <c r="I13" s="671" t="s">
        <v>4</v>
      </c>
      <c r="J13" s="668" t="s">
        <v>76</v>
      </c>
      <c r="K13" s="668" t="s">
        <v>5</v>
      </c>
      <c r="L13" s="668" t="s">
        <v>6</v>
      </c>
      <c r="M13" s="671" t="s">
        <v>22</v>
      </c>
      <c r="N13" s="690" t="s">
        <v>7</v>
      </c>
      <c r="O13" s="691"/>
      <c r="P13" s="765"/>
      <c r="Q13" s="692"/>
      <c r="R13" s="690" t="s">
        <v>8</v>
      </c>
      <c r="S13" s="691"/>
      <c r="T13" s="692"/>
      <c r="U13" s="668" t="s">
        <v>9</v>
      </c>
      <c r="V13" s="671" t="s">
        <v>56</v>
      </c>
      <c r="W13" s="668" t="s">
        <v>10</v>
      </c>
      <c r="X13" s="670" t="s">
        <v>122</v>
      </c>
      <c r="Y13" s="672"/>
    </row>
    <row r="14" spans="2:25" ht="20.25" customHeight="1" thickBot="1">
      <c r="B14" s="669"/>
      <c r="C14" s="673"/>
      <c r="D14" s="674"/>
      <c r="E14" s="674"/>
      <c r="F14" s="675"/>
      <c r="G14" s="675"/>
      <c r="H14" s="669"/>
      <c r="I14" s="674"/>
      <c r="J14" s="669"/>
      <c r="K14" s="669"/>
      <c r="L14" s="669"/>
      <c r="M14" s="675"/>
      <c r="N14" s="195" t="s">
        <v>12</v>
      </c>
      <c r="O14" s="196" t="s">
        <v>42</v>
      </c>
      <c r="P14" s="197" t="s">
        <v>181</v>
      </c>
      <c r="Q14" s="197" t="s">
        <v>155</v>
      </c>
      <c r="R14" s="195" t="s">
        <v>13</v>
      </c>
      <c r="S14" s="196" t="s">
        <v>14</v>
      </c>
      <c r="T14" s="197" t="s">
        <v>235</v>
      </c>
      <c r="U14" s="669"/>
      <c r="V14" s="675"/>
      <c r="W14" s="669"/>
      <c r="X14" s="211" t="s">
        <v>105</v>
      </c>
      <c r="Y14" s="211" t="s">
        <v>96</v>
      </c>
    </row>
    <row r="15" spans="2:25" ht="4.5" customHeight="1" thickBot="1">
      <c r="B15" s="97"/>
      <c r="C15" s="97"/>
      <c r="D15" s="97"/>
      <c r="E15" s="97"/>
      <c r="F15" s="97"/>
      <c r="G15" s="97"/>
      <c r="H15" s="55"/>
      <c r="I15" s="55"/>
      <c r="J15" s="55"/>
      <c r="K15" s="56"/>
      <c r="L15" s="161"/>
      <c r="M15" s="97"/>
      <c r="N15" s="212"/>
      <c r="O15" s="212"/>
      <c r="P15" s="38"/>
      <c r="Q15" s="38"/>
      <c r="R15" s="38"/>
      <c r="S15" s="38"/>
      <c r="T15" s="38"/>
      <c r="U15" s="38"/>
      <c r="V15" s="38"/>
      <c r="W15" s="38"/>
      <c r="X15" s="38"/>
      <c r="Y15" s="38"/>
    </row>
    <row r="16" spans="2:29" ht="12.75">
      <c r="B16" s="237"/>
      <c r="C16" s="240" t="s">
        <v>94</v>
      </c>
      <c r="D16" s="97"/>
      <c r="E16" s="97"/>
      <c r="F16" s="241"/>
      <c r="G16" s="237"/>
      <c r="H16" s="213"/>
      <c r="I16" s="213"/>
      <c r="J16" s="213"/>
      <c r="K16" s="238"/>
      <c r="L16" s="208"/>
      <c r="M16" s="237"/>
      <c r="N16" s="6"/>
      <c r="O16" s="6"/>
      <c r="P16" s="6"/>
      <c r="Q16" s="6"/>
      <c r="R16" s="6"/>
      <c r="S16" s="6"/>
      <c r="T16" s="6"/>
      <c r="U16" s="6"/>
      <c r="V16" s="6"/>
      <c r="W16" s="6"/>
      <c r="X16" s="6"/>
      <c r="Y16" s="6"/>
      <c r="Z16" s="251"/>
      <c r="AA16" s="334" t="s">
        <v>174</v>
      </c>
      <c r="AB16" s="334" t="s">
        <v>175</v>
      </c>
      <c r="AC16" s="334" t="s">
        <v>176</v>
      </c>
    </row>
    <row r="17" spans="2:29" ht="12.75">
      <c r="B17" s="74" t="s">
        <v>131</v>
      </c>
      <c r="C17" s="766" t="s">
        <v>116</v>
      </c>
      <c r="D17" s="767"/>
      <c r="E17" s="767"/>
      <c r="F17" s="768"/>
      <c r="G17" s="73" t="s">
        <v>21</v>
      </c>
      <c r="H17" s="74" t="s">
        <v>86</v>
      </c>
      <c r="I17" s="74" t="s">
        <v>135</v>
      </c>
      <c r="J17" s="74" t="s">
        <v>82</v>
      </c>
      <c r="K17" s="357" t="s">
        <v>324</v>
      </c>
      <c r="L17" s="84">
        <f aca="true" t="shared" si="0" ref="L17:L29">N17</f>
        <v>349904.52</v>
      </c>
      <c r="M17" s="198">
        <v>1</v>
      </c>
      <c r="N17" s="602">
        <f>Q17+O17</f>
        <v>349904.52</v>
      </c>
      <c r="O17" s="122">
        <v>349904.52</v>
      </c>
      <c r="P17" s="122">
        <v>0</v>
      </c>
      <c r="Q17" s="122">
        <v>0</v>
      </c>
      <c r="R17" s="73" t="s">
        <v>16</v>
      </c>
      <c r="S17" s="352">
        <v>40</v>
      </c>
      <c r="T17" s="120">
        <v>1</v>
      </c>
      <c r="U17" s="352">
        <v>105</v>
      </c>
      <c r="V17" s="120" t="s">
        <v>117</v>
      </c>
      <c r="W17" s="95"/>
      <c r="X17" s="95"/>
      <c r="Y17" s="88" t="s">
        <v>106</v>
      </c>
      <c r="Z17" s="335"/>
      <c r="AA17" s="342">
        <f>O17</f>
        <v>349904.52</v>
      </c>
      <c r="AB17" s="341">
        <v>250000</v>
      </c>
      <c r="AC17" s="354">
        <f>AB17-AA17</f>
        <v>-99904.52000000002</v>
      </c>
    </row>
    <row r="18" spans="2:29" ht="12.75">
      <c r="B18" s="74" t="s">
        <v>312</v>
      </c>
      <c r="C18" s="766" t="s">
        <v>116</v>
      </c>
      <c r="D18" s="767"/>
      <c r="E18" s="767"/>
      <c r="F18" s="768"/>
      <c r="G18" s="73" t="s">
        <v>21</v>
      </c>
      <c r="H18" s="74" t="s">
        <v>86</v>
      </c>
      <c r="I18" s="74" t="s">
        <v>135</v>
      </c>
      <c r="J18" s="74" t="s">
        <v>82</v>
      </c>
      <c r="K18" s="71" t="s">
        <v>183</v>
      </c>
      <c r="L18" s="84">
        <f t="shared" si="0"/>
        <v>348086.6288</v>
      </c>
      <c r="M18" s="198">
        <v>1</v>
      </c>
      <c r="N18" s="602">
        <f aca="true" t="shared" si="1" ref="N18:N27">O18+Q18</f>
        <v>348086.6288</v>
      </c>
      <c r="O18" s="122">
        <v>348086.6288</v>
      </c>
      <c r="P18" s="122">
        <v>0</v>
      </c>
      <c r="Q18" s="122">
        <v>0</v>
      </c>
      <c r="R18" s="73" t="s">
        <v>16</v>
      </c>
      <c r="S18" s="352">
        <v>40</v>
      </c>
      <c r="T18" s="120">
        <v>1</v>
      </c>
      <c r="U18" s="352">
        <v>57</v>
      </c>
      <c r="V18" s="120" t="s">
        <v>117</v>
      </c>
      <c r="W18" s="358"/>
      <c r="X18" s="358"/>
      <c r="Y18" s="88" t="s">
        <v>106</v>
      </c>
      <c r="Z18" s="335"/>
      <c r="AA18" s="342">
        <f>O18</f>
        <v>348086.6288</v>
      </c>
      <c r="AB18" s="341">
        <v>250000</v>
      </c>
      <c r="AC18" s="354">
        <f>AB18-AA18</f>
        <v>-98086.6288</v>
      </c>
    </row>
    <row r="19" spans="2:29" ht="12.75" customHeight="1">
      <c r="B19" s="74" t="s">
        <v>132</v>
      </c>
      <c r="C19" s="766" t="s">
        <v>116</v>
      </c>
      <c r="D19" s="767"/>
      <c r="E19" s="767"/>
      <c r="F19" s="768"/>
      <c r="G19" s="73" t="s">
        <v>21</v>
      </c>
      <c r="H19" s="74" t="s">
        <v>86</v>
      </c>
      <c r="I19" s="74" t="s">
        <v>135</v>
      </c>
      <c r="J19" s="74" t="s">
        <v>82</v>
      </c>
      <c r="K19" s="71" t="s">
        <v>184</v>
      </c>
      <c r="L19" s="84">
        <f t="shared" si="0"/>
        <v>386219.4944</v>
      </c>
      <c r="M19" s="198">
        <v>1</v>
      </c>
      <c r="N19" s="602">
        <f t="shared" si="1"/>
        <v>386219.4944</v>
      </c>
      <c r="O19" s="484">
        <v>386219.4944</v>
      </c>
      <c r="P19" s="122">
        <v>0</v>
      </c>
      <c r="Q19" s="122">
        <v>0</v>
      </c>
      <c r="R19" s="73" t="s">
        <v>16</v>
      </c>
      <c r="S19" s="352">
        <v>40</v>
      </c>
      <c r="T19" s="120">
        <v>1</v>
      </c>
      <c r="U19" s="352">
        <v>355</v>
      </c>
      <c r="V19" s="120" t="s">
        <v>117</v>
      </c>
      <c r="W19" s="358"/>
      <c r="X19" s="358"/>
      <c r="Y19" s="88" t="s">
        <v>106</v>
      </c>
      <c r="Z19" s="335"/>
      <c r="AA19" s="342">
        <f>O19</f>
        <v>386219.4944</v>
      </c>
      <c r="AB19" s="341">
        <v>250000</v>
      </c>
      <c r="AC19" s="342">
        <f>AB19-AA19</f>
        <v>-136219.49440000003</v>
      </c>
    </row>
    <row r="20" spans="2:29" ht="12.75" customHeight="1">
      <c r="B20" s="74" t="s">
        <v>313</v>
      </c>
      <c r="C20" s="766" t="s">
        <v>116</v>
      </c>
      <c r="D20" s="767"/>
      <c r="E20" s="767"/>
      <c r="F20" s="768"/>
      <c r="G20" s="73" t="s">
        <v>21</v>
      </c>
      <c r="H20" s="74" t="s">
        <v>86</v>
      </c>
      <c r="I20" s="74" t="s">
        <v>135</v>
      </c>
      <c r="J20" s="74" t="s">
        <v>82</v>
      </c>
      <c r="K20" s="161" t="s">
        <v>226</v>
      </c>
      <c r="L20" s="84">
        <f t="shared" si="0"/>
        <v>396865.7008</v>
      </c>
      <c r="M20" s="198">
        <v>1</v>
      </c>
      <c r="N20" s="602">
        <f t="shared" si="1"/>
        <v>396865.7008</v>
      </c>
      <c r="O20" s="482">
        <v>396865.7008</v>
      </c>
      <c r="P20" s="122">
        <v>0</v>
      </c>
      <c r="Q20" s="122">
        <v>0</v>
      </c>
      <c r="R20" s="45" t="s">
        <v>16</v>
      </c>
      <c r="S20" s="236">
        <v>40</v>
      </c>
      <c r="T20" s="120">
        <v>1</v>
      </c>
      <c r="U20" s="236">
        <v>56</v>
      </c>
      <c r="V20" s="120" t="s">
        <v>117</v>
      </c>
      <c r="W20" s="76"/>
      <c r="X20" s="76"/>
      <c r="Y20" s="73" t="s">
        <v>106</v>
      </c>
      <c r="Z20" s="251"/>
      <c r="AA20" s="167">
        <f>O20</f>
        <v>396865.7008</v>
      </c>
      <c r="AB20" s="122">
        <v>250000</v>
      </c>
      <c r="AC20" s="167">
        <f>AB20-AA20</f>
        <v>-146865.7008</v>
      </c>
    </row>
    <row r="21" spans="2:29" ht="12.75" customHeight="1">
      <c r="B21" s="74" t="s">
        <v>133</v>
      </c>
      <c r="C21" s="766" t="s">
        <v>116</v>
      </c>
      <c r="D21" s="767"/>
      <c r="E21" s="767"/>
      <c r="F21" s="768"/>
      <c r="G21" s="73" t="s">
        <v>21</v>
      </c>
      <c r="H21" s="74" t="s">
        <v>86</v>
      </c>
      <c r="I21" s="74" t="s">
        <v>135</v>
      </c>
      <c r="J21" s="74" t="s">
        <v>82</v>
      </c>
      <c r="K21" s="71" t="s">
        <v>230</v>
      </c>
      <c r="L21" s="84">
        <f t="shared" si="0"/>
        <v>346352.61280000006</v>
      </c>
      <c r="M21" s="198">
        <v>1</v>
      </c>
      <c r="N21" s="602">
        <f t="shared" si="1"/>
        <v>346352.61280000006</v>
      </c>
      <c r="O21" s="122">
        <v>346352.61280000006</v>
      </c>
      <c r="P21" s="122">
        <v>0</v>
      </c>
      <c r="Q21" s="122">
        <v>0</v>
      </c>
      <c r="R21" s="45" t="s">
        <v>16</v>
      </c>
      <c r="S21" s="236">
        <v>40</v>
      </c>
      <c r="T21" s="120">
        <v>1</v>
      </c>
      <c r="U21" s="236">
        <v>107</v>
      </c>
      <c r="V21" s="120" t="s">
        <v>117</v>
      </c>
      <c r="W21" s="76"/>
      <c r="X21" s="76"/>
      <c r="Y21" s="73" t="s">
        <v>106</v>
      </c>
      <c r="Z21" s="251"/>
      <c r="AA21" s="167"/>
      <c r="AB21" s="351"/>
      <c r="AC21" s="167"/>
    </row>
    <row r="22" spans="2:29" ht="12.75">
      <c r="B22" s="74" t="s">
        <v>314</v>
      </c>
      <c r="C22" s="766" t="s">
        <v>116</v>
      </c>
      <c r="D22" s="767"/>
      <c r="E22" s="767"/>
      <c r="F22" s="768"/>
      <c r="G22" s="73" t="s">
        <v>21</v>
      </c>
      <c r="H22" s="74" t="s">
        <v>86</v>
      </c>
      <c r="I22" s="74" t="s">
        <v>135</v>
      </c>
      <c r="J22" s="74" t="s">
        <v>82</v>
      </c>
      <c r="K22" s="71" t="s">
        <v>349</v>
      </c>
      <c r="L22" s="84">
        <f t="shared" si="0"/>
        <v>352943.572</v>
      </c>
      <c r="M22" s="198">
        <v>1</v>
      </c>
      <c r="N22" s="602">
        <f t="shared" si="1"/>
        <v>352943.572</v>
      </c>
      <c r="O22" s="122">
        <v>352943.572</v>
      </c>
      <c r="P22" s="122">
        <v>0</v>
      </c>
      <c r="Q22" s="122">
        <v>0</v>
      </c>
      <c r="R22" s="45" t="s">
        <v>16</v>
      </c>
      <c r="S22" s="236">
        <v>40</v>
      </c>
      <c r="T22" s="120">
        <v>1</v>
      </c>
      <c r="U22" s="236">
        <v>192</v>
      </c>
      <c r="V22" s="120" t="s">
        <v>117</v>
      </c>
      <c r="W22" s="76"/>
      <c r="X22" s="76"/>
      <c r="Y22" s="73" t="s">
        <v>106</v>
      </c>
      <c r="Z22" s="251"/>
      <c r="AA22" s="167"/>
      <c r="AB22" s="351"/>
      <c r="AC22" s="167"/>
    </row>
    <row r="23" spans="2:29" ht="12.75">
      <c r="B23" s="74" t="s">
        <v>134</v>
      </c>
      <c r="C23" s="766" t="s">
        <v>116</v>
      </c>
      <c r="D23" s="767"/>
      <c r="E23" s="767"/>
      <c r="F23" s="768"/>
      <c r="G23" s="73" t="s">
        <v>21</v>
      </c>
      <c r="H23" s="74" t="s">
        <v>86</v>
      </c>
      <c r="I23" s="74" t="s">
        <v>135</v>
      </c>
      <c r="J23" s="74" t="s">
        <v>82</v>
      </c>
      <c r="K23" s="71" t="s">
        <v>194</v>
      </c>
      <c r="L23" s="84">
        <f t="shared" si="0"/>
        <v>342523.2804</v>
      </c>
      <c r="M23" s="198">
        <v>1</v>
      </c>
      <c r="N23" s="602">
        <f t="shared" si="1"/>
        <v>342523.2804</v>
      </c>
      <c r="O23" s="122">
        <v>342523.2804</v>
      </c>
      <c r="P23" s="122">
        <v>0</v>
      </c>
      <c r="Q23" s="122">
        <v>0</v>
      </c>
      <c r="R23" s="45" t="s">
        <v>16</v>
      </c>
      <c r="S23" s="236">
        <v>40</v>
      </c>
      <c r="T23" s="120">
        <v>1</v>
      </c>
      <c r="U23" s="236">
        <v>295</v>
      </c>
      <c r="V23" s="120" t="s">
        <v>117</v>
      </c>
      <c r="W23" s="76"/>
      <c r="X23" s="76"/>
      <c r="Y23" s="73" t="s">
        <v>106</v>
      </c>
      <c r="Z23" s="251"/>
      <c r="AA23" s="167"/>
      <c r="AB23" s="351"/>
      <c r="AC23" s="167"/>
    </row>
    <row r="24" spans="2:29" ht="12.75">
      <c r="B24" s="74" t="s">
        <v>315</v>
      </c>
      <c r="C24" s="766" t="s">
        <v>116</v>
      </c>
      <c r="D24" s="767"/>
      <c r="E24" s="767"/>
      <c r="F24" s="768"/>
      <c r="G24" s="73" t="s">
        <v>21</v>
      </c>
      <c r="H24" s="74" t="s">
        <v>86</v>
      </c>
      <c r="I24" s="74" t="s">
        <v>135</v>
      </c>
      <c r="J24" s="74" t="s">
        <v>82</v>
      </c>
      <c r="K24" s="71" t="s">
        <v>234</v>
      </c>
      <c r="L24" s="84">
        <f t="shared" si="0"/>
        <v>311856.7432</v>
      </c>
      <c r="M24" s="198">
        <v>1</v>
      </c>
      <c r="N24" s="602">
        <f t="shared" si="1"/>
        <v>311856.7432</v>
      </c>
      <c r="O24" s="122">
        <v>311856.7432</v>
      </c>
      <c r="P24" s="122">
        <v>0</v>
      </c>
      <c r="Q24" s="122">
        <v>0</v>
      </c>
      <c r="R24" s="45" t="s">
        <v>16</v>
      </c>
      <c r="S24" s="236">
        <v>40</v>
      </c>
      <c r="T24" s="120">
        <v>1</v>
      </c>
      <c r="U24" s="236">
        <v>283</v>
      </c>
      <c r="V24" s="120" t="s">
        <v>117</v>
      </c>
      <c r="W24" s="76"/>
      <c r="X24" s="76"/>
      <c r="Y24" s="73" t="s">
        <v>106</v>
      </c>
      <c r="Z24" s="251"/>
      <c r="AA24" s="167"/>
      <c r="AB24" s="351"/>
      <c r="AC24" s="167"/>
    </row>
    <row r="25" spans="2:29" ht="12.75">
      <c r="B25" s="74" t="s">
        <v>316</v>
      </c>
      <c r="C25" s="766" t="s">
        <v>116</v>
      </c>
      <c r="D25" s="767"/>
      <c r="E25" s="767"/>
      <c r="F25" s="768"/>
      <c r="G25" s="73" t="s">
        <v>21</v>
      </c>
      <c r="H25" s="74" t="s">
        <v>86</v>
      </c>
      <c r="I25" s="74" t="s">
        <v>135</v>
      </c>
      <c r="J25" s="74" t="s">
        <v>82</v>
      </c>
      <c r="K25" s="71" t="s">
        <v>212</v>
      </c>
      <c r="L25" s="84">
        <f t="shared" si="0"/>
        <v>346428.36240000004</v>
      </c>
      <c r="M25" s="198">
        <v>1</v>
      </c>
      <c r="N25" s="602">
        <f t="shared" si="1"/>
        <v>346428.36240000004</v>
      </c>
      <c r="O25" s="122">
        <v>346428.36240000004</v>
      </c>
      <c r="P25" s="122">
        <v>0</v>
      </c>
      <c r="Q25" s="122">
        <v>0</v>
      </c>
      <c r="R25" s="45" t="s">
        <v>16</v>
      </c>
      <c r="S25" s="236">
        <v>40</v>
      </c>
      <c r="T25" s="120">
        <v>1</v>
      </c>
      <c r="U25" s="236">
        <v>164</v>
      </c>
      <c r="V25" s="120" t="s">
        <v>117</v>
      </c>
      <c r="W25" s="76"/>
      <c r="X25" s="76"/>
      <c r="Y25" s="73" t="s">
        <v>106</v>
      </c>
      <c r="Z25" s="251"/>
      <c r="AA25" s="167"/>
      <c r="AB25" s="351"/>
      <c r="AC25" s="167"/>
    </row>
    <row r="26" spans="2:29" ht="12.75">
      <c r="B26" s="74" t="s">
        <v>317</v>
      </c>
      <c r="C26" s="766" t="s">
        <v>116</v>
      </c>
      <c r="D26" s="767"/>
      <c r="E26" s="767"/>
      <c r="F26" s="768"/>
      <c r="G26" s="73" t="s">
        <v>21</v>
      </c>
      <c r="H26" s="74" t="s">
        <v>86</v>
      </c>
      <c r="I26" s="74" t="s">
        <v>135</v>
      </c>
      <c r="J26" s="74" t="s">
        <v>82</v>
      </c>
      <c r="K26" s="71" t="s">
        <v>334</v>
      </c>
      <c r="L26" s="84">
        <f t="shared" si="0"/>
        <v>317888.46320000006</v>
      </c>
      <c r="M26" s="198">
        <v>1</v>
      </c>
      <c r="N26" s="602">
        <f t="shared" si="1"/>
        <v>317888.46320000006</v>
      </c>
      <c r="O26" s="122">
        <v>317888.46320000006</v>
      </c>
      <c r="P26" s="122">
        <v>0</v>
      </c>
      <c r="Q26" s="122">
        <v>0</v>
      </c>
      <c r="R26" s="45" t="s">
        <v>16</v>
      </c>
      <c r="S26" s="236">
        <v>40</v>
      </c>
      <c r="T26" s="120">
        <v>1</v>
      </c>
      <c r="U26" s="236">
        <v>256</v>
      </c>
      <c r="V26" s="120" t="s">
        <v>117</v>
      </c>
      <c r="W26" s="76"/>
      <c r="X26" s="76"/>
      <c r="Y26" s="73" t="s">
        <v>106</v>
      </c>
      <c r="Z26" s="251"/>
      <c r="AA26" s="167"/>
      <c r="AB26" s="351"/>
      <c r="AC26" s="167"/>
    </row>
    <row r="27" spans="2:29" ht="12.75">
      <c r="B27" s="74" t="s">
        <v>227</v>
      </c>
      <c r="C27" s="766" t="s">
        <v>116</v>
      </c>
      <c r="D27" s="767"/>
      <c r="E27" s="767"/>
      <c r="F27" s="768"/>
      <c r="G27" s="73" t="s">
        <v>21</v>
      </c>
      <c r="H27" s="74" t="s">
        <v>86</v>
      </c>
      <c r="I27" s="74" t="s">
        <v>135</v>
      </c>
      <c r="J27" s="74" t="s">
        <v>82</v>
      </c>
      <c r="K27" s="71" t="s">
        <v>246</v>
      </c>
      <c r="L27" s="84">
        <f t="shared" si="0"/>
        <v>347569.00599999994</v>
      </c>
      <c r="M27" s="198">
        <v>1</v>
      </c>
      <c r="N27" s="602">
        <f t="shared" si="1"/>
        <v>347569.00599999994</v>
      </c>
      <c r="O27" s="122">
        <v>347569.00599999994</v>
      </c>
      <c r="P27" s="122">
        <v>0</v>
      </c>
      <c r="Q27" s="122">
        <v>0</v>
      </c>
      <c r="R27" s="45" t="s">
        <v>16</v>
      </c>
      <c r="S27" s="236">
        <v>40</v>
      </c>
      <c r="T27" s="120">
        <v>1</v>
      </c>
      <c r="U27" s="236">
        <v>224</v>
      </c>
      <c r="V27" s="120" t="s">
        <v>117</v>
      </c>
      <c r="W27" s="76"/>
      <c r="X27" s="76"/>
      <c r="Y27" s="73" t="s">
        <v>106</v>
      </c>
      <c r="Z27" s="251"/>
      <c r="AA27" s="167"/>
      <c r="AB27" s="351"/>
      <c r="AC27" s="167"/>
    </row>
    <row r="28" spans="2:29" ht="12.75">
      <c r="B28" s="74" t="s">
        <v>228</v>
      </c>
      <c r="C28" s="766" t="s">
        <v>116</v>
      </c>
      <c r="D28" s="767"/>
      <c r="E28" s="767"/>
      <c r="F28" s="768"/>
      <c r="G28" s="73" t="s">
        <v>21</v>
      </c>
      <c r="H28" s="74" t="s">
        <v>86</v>
      </c>
      <c r="I28" s="74" t="s">
        <v>135</v>
      </c>
      <c r="J28" s="74" t="s">
        <v>82</v>
      </c>
      <c r="K28" s="71" t="s">
        <v>237</v>
      </c>
      <c r="L28" s="84">
        <f t="shared" si="0"/>
        <v>329832.52</v>
      </c>
      <c r="M28" s="198">
        <v>1</v>
      </c>
      <c r="N28" s="602">
        <f>O28+Q28</f>
        <v>329832.52</v>
      </c>
      <c r="O28" s="122">
        <v>329832.52</v>
      </c>
      <c r="P28" s="122">
        <v>0</v>
      </c>
      <c r="Q28" s="122">
        <v>0</v>
      </c>
      <c r="R28" s="45" t="s">
        <v>16</v>
      </c>
      <c r="S28" s="236">
        <v>40</v>
      </c>
      <c r="T28" s="120">
        <v>1</v>
      </c>
      <c r="U28" s="236">
        <v>206</v>
      </c>
      <c r="V28" s="120" t="s">
        <v>117</v>
      </c>
      <c r="W28" s="76"/>
      <c r="X28" s="76"/>
      <c r="Y28" s="73" t="s">
        <v>106</v>
      </c>
      <c r="Z28" s="251"/>
      <c r="AA28" s="167"/>
      <c r="AB28" s="351"/>
      <c r="AC28" s="167"/>
    </row>
    <row r="29" spans="2:29" ht="12.75">
      <c r="B29" s="74" t="s">
        <v>369</v>
      </c>
      <c r="C29" s="766" t="s">
        <v>116</v>
      </c>
      <c r="D29" s="767"/>
      <c r="E29" s="767"/>
      <c r="F29" s="768"/>
      <c r="G29" s="73" t="s">
        <v>21</v>
      </c>
      <c r="H29" s="74" t="s">
        <v>86</v>
      </c>
      <c r="I29" s="74" t="s">
        <v>135</v>
      </c>
      <c r="J29" s="74" t="s">
        <v>82</v>
      </c>
      <c r="K29" s="71" t="s">
        <v>337</v>
      </c>
      <c r="L29" s="84">
        <f t="shared" si="0"/>
        <v>348746.71520000004</v>
      </c>
      <c r="M29" s="198">
        <v>1</v>
      </c>
      <c r="N29" s="602">
        <f>O29+Q29</f>
        <v>348746.71520000004</v>
      </c>
      <c r="O29" s="122">
        <v>348746.71520000004</v>
      </c>
      <c r="P29" s="122">
        <v>0</v>
      </c>
      <c r="Q29" s="122">
        <v>0</v>
      </c>
      <c r="R29" s="45" t="s">
        <v>16</v>
      </c>
      <c r="S29" s="236">
        <v>40</v>
      </c>
      <c r="T29" s="120">
        <v>1</v>
      </c>
      <c r="U29" s="236">
        <v>71</v>
      </c>
      <c r="V29" s="120" t="s">
        <v>117</v>
      </c>
      <c r="W29" s="76"/>
      <c r="X29" s="76"/>
      <c r="Y29" s="73" t="s">
        <v>106</v>
      </c>
      <c r="Z29" s="251"/>
      <c r="AA29" s="167"/>
      <c r="AB29" s="351"/>
      <c r="AC29" s="167"/>
    </row>
    <row r="30" spans="2:29" ht="12.75">
      <c r="B30" s="74" t="s">
        <v>229</v>
      </c>
      <c r="C30" s="766" t="s">
        <v>292</v>
      </c>
      <c r="D30" s="767"/>
      <c r="E30" s="767"/>
      <c r="F30" s="768"/>
      <c r="G30" s="73" t="s">
        <v>21</v>
      </c>
      <c r="H30" s="74" t="s">
        <v>86</v>
      </c>
      <c r="I30" s="74" t="s">
        <v>135</v>
      </c>
      <c r="J30" s="74" t="s">
        <v>82</v>
      </c>
      <c r="K30" s="71" t="s">
        <v>193</v>
      </c>
      <c r="L30" s="84">
        <f aca="true" t="shared" si="2" ref="L30:L41">N30</f>
        <v>217806.99</v>
      </c>
      <c r="M30" s="198">
        <v>1</v>
      </c>
      <c r="N30" s="602">
        <f>O30+Q30</f>
        <v>217806.99</v>
      </c>
      <c r="O30" s="484">
        <v>217806.99</v>
      </c>
      <c r="P30" s="122">
        <v>0</v>
      </c>
      <c r="Q30" s="122">
        <v>0</v>
      </c>
      <c r="R30" s="45" t="s">
        <v>16</v>
      </c>
      <c r="S30" s="236">
        <v>60</v>
      </c>
      <c r="T30" s="120">
        <v>1</v>
      </c>
      <c r="U30" s="236">
        <v>91</v>
      </c>
      <c r="V30" s="120" t="s">
        <v>117</v>
      </c>
      <c r="W30" s="76"/>
      <c r="X30" s="76"/>
      <c r="Y30" s="73" t="s">
        <v>106</v>
      </c>
      <c r="Z30" s="251"/>
      <c r="AA30" s="167"/>
      <c r="AB30" s="351"/>
      <c r="AC30" s="167"/>
    </row>
    <row r="31" spans="2:29" ht="12.75">
      <c r="B31" s="74" t="s">
        <v>318</v>
      </c>
      <c r="C31" s="766" t="s">
        <v>292</v>
      </c>
      <c r="D31" s="767"/>
      <c r="E31" s="767"/>
      <c r="F31" s="768"/>
      <c r="G31" s="73" t="s">
        <v>21</v>
      </c>
      <c r="H31" s="74" t="s">
        <v>86</v>
      </c>
      <c r="I31" s="74" t="s">
        <v>135</v>
      </c>
      <c r="J31" s="74" t="s">
        <v>82</v>
      </c>
      <c r="K31" s="71" t="s">
        <v>150</v>
      </c>
      <c r="L31" s="84">
        <f t="shared" si="2"/>
        <v>147208.33</v>
      </c>
      <c r="M31" s="198">
        <v>1</v>
      </c>
      <c r="N31" s="602">
        <f>O31+Q31</f>
        <v>147208.33</v>
      </c>
      <c r="O31" s="484">
        <v>147208.33</v>
      </c>
      <c r="P31" s="122">
        <v>0</v>
      </c>
      <c r="Q31" s="122">
        <v>0</v>
      </c>
      <c r="R31" s="45" t="s">
        <v>16</v>
      </c>
      <c r="S31" s="236">
        <v>60</v>
      </c>
      <c r="T31" s="120">
        <v>1</v>
      </c>
      <c r="U31" s="236">
        <v>87</v>
      </c>
      <c r="V31" s="120" t="s">
        <v>117</v>
      </c>
      <c r="W31" s="76"/>
      <c r="X31" s="76"/>
      <c r="Y31" s="73" t="s">
        <v>106</v>
      </c>
      <c r="Z31" s="251"/>
      <c r="AA31" s="167"/>
      <c r="AB31" s="351"/>
      <c r="AC31" s="167"/>
    </row>
    <row r="32" spans="2:29" ht="12.75" customHeight="1">
      <c r="B32" s="74" t="s">
        <v>370</v>
      </c>
      <c r="C32" s="766" t="s">
        <v>304</v>
      </c>
      <c r="D32" s="767"/>
      <c r="E32" s="767"/>
      <c r="F32" s="768"/>
      <c r="G32" s="73" t="s">
        <v>21</v>
      </c>
      <c r="H32" s="74" t="s">
        <v>86</v>
      </c>
      <c r="I32" s="74" t="s">
        <v>368</v>
      </c>
      <c r="J32" s="74" t="s">
        <v>82</v>
      </c>
      <c r="K32" s="239" t="s">
        <v>54</v>
      </c>
      <c r="L32" s="84">
        <f t="shared" si="2"/>
        <v>117262.42000000001</v>
      </c>
      <c r="M32" s="198">
        <v>1</v>
      </c>
      <c r="N32" s="602">
        <f>Q32+O32</f>
        <v>117262.42000000001</v>
      </c>
      <c r="O32" s="484">
        <v>117262.42000000001</v>
      </c>
      <c r="P32" s="122">
        <v>0</v>
      </c>
      <c r="Q32" s="122">
        <v>0</v>
      </c>
      <c r="R32" s="73" t="s">
        <v>291</v>
      </c>
      <c r="S32" s="352" t="s">
        <v>293</v>
      </c>
      <c r="T32" s="120">
        <v>1</v>
      </c>
      <c r="U32" s="352">
        <v>155</v>
      </c>
      <c r="V32" s="120" t="s">
        <v>117</v>
      </c>
      <c r="W32" s="76"/>
      <c r="X32" s="76"/>
      <c r="Y32" s="73" t="s">
        <v>106</v>
      </c>
      <c r="Z32" s="251"/>
      <c r="AA32" s="167">
        <f>O32</f>
        <v>117262.42000000001</v>
      </c>
      <c r="AB32" s="122">
        <v>250000</v>
      </c>
      <c r="AC32" s="167">
        <f>AB32-AA32</f>
        <v>132737.58</v>
      </c>
    </row>
    <row r="33" spans="2:29" ht="12.75" customHeight="1">
      <c r="B33" s="74" t="s">
        <v>371</v>
      </c>
      <c r="C33" s="766" t="s">
        <v>335</v>
      </c>
      <c r="D33" s="767"/>
      <c r="E33" s="767"/>
      <c r="F33" s="768"/>
      <c r="G33" s="73" t="s">
        <v>21</v>
      </c>
      <c r="H33" s="74" t="s">
        <v>86</v>
      </c>
      <c r="I33" s="74" t="s">
        <v>367</v>
      </c>
      <c r="J33" s="74" t="s">
        <v>82</v>
      </c>
      <c r="K33" s="71" t="s">
        <v>336</v>
      </c>
      <c r="L33" s="84">
        <f t="shared" si="2"/>
        <v>148335.77000000002</v>
      </c>
      <c r="M33" s="198">
        <v>1</v>
      </c>
      <c r="N33" s="602">
        <f aca="true" t="shared" si="3" ref="N33:N41">O33+Q33</f>
        <v>148335.77000000002</v>
      </c>
      <c r="O33" s="122">
        <v>148335.77000000002</v>
      </c>
      <c r="P33" s="122">
        <v>0</v>
      </c>
      <c r="Q33" s="122">
        <v>0</v>
      </c>
      <c r="R33" s="45" t="s">
        <v>16</v>
      </c>
      <c r="S33" s="236">
        <v>40</v>
      </c>
      <c r="T33" s="120">
        <v>1</v>
      </c>
      <c r="U33" s="236">
        <v>117</v>
      </c>
      <c r="V33" s="120" t="s">
        <v>117</v>
      </c>
      <c r="W33" s="76"/>
      <c r="X33" s="76" t="s">
        <v>106</v>
      </c>
      <c r="Y33" s="73"/>
      <c r="Z33" s="251"/>
      <c r="AA33" s="167"/>
      <c r="AB33" s="351"/>
      <c r="AC33" s="167"/>
    </row>
    <row r="34" spans="2:29" ht="12.75" customHeight="1">
      <c r="B34" s="74" t="s">
        <v>414</v>
      </c>
      <c r="C34" s="766" t="s">
        <v>116</v>
      </c>
      <c r="D34" s="767"/>
      <c r="E34" s="767"/>
      <c r="F34" s="768"/>
      <c r="G34" s="73" t="s">
        <v>21</v>
      </c>
      <c r="H34" s="74" t="s">
        <v>86</v>
      </c>
      <c r="I34" s="74" t="s">
        <v>135</v>
      </c>
      <c r="J34" s="74" t="s">
        <v>82</v>
      </c>
      <c r="K34" s="71" t="s">
        <v>415</v>
      </c>
      <c r="L34" s="84">
        <f t="shared" si="2"/>
        <v>348298.60000000003</v>
      </c>
      <c r="M34" s="198">
        <v>1</v>
      </c>
      <c r="N34" s="603">
        <f>O34+Q34</f>
        <v>348298.60000000003</v>
      </c>
      <c r="O34" s="484">
        <v>348298.60000000003</v>
      </c>
      <c r="P34" s="122">
        <v>0</v>
      </c>
      <c r="Q34" s="122">
        <v>0</v>
      </c>
      <c r="R34" s="45" t="s">
        <v>16</v>
      </c>
      <c r="S34" s="236">
        <v>40</v>
      </c>
      <c r="T34" s="120">
        <v>1</v>
      </c>
      <c r="U34" s="236">
        <v>117</v>
      </c>
      <c r="V34" s="120" t="s">
        <v>117</v>
      </c>
      <c r="W34" s="76"/>
      <c r="X34" s="76"/>
      <c r="Y34" s="73" t="s">
        <v>106</v>
      </c>
      <c r="Z34" s="251"/>
      <c r="AA34" s="167"/>
      <c r="AB34" s="351"/>
      <c r="AC34" s="167"/>
    </row>
    <row r="35" spans="2:29" ht="12.75">
      <c r="B35" s="74" t="s">
        <v>416</v>
      </c>
      <c r="C35" s="766" t="s">
        <v>417</v>
      </c>
      <c r="D35" s="767"/>
      <c r="E35" s="767"/>
      <c r="F35" s="768"/>
      <c r="G35" s="73" t="s">
        <v>21</v>
      </c>
      <c r="H35" s="74" t="s">
        <v>86</v>
      </c>
      <c r="I35" s="74" t="s">
        <v>367</v>
      </c>
      <c r="J35" s="74" t="s">
        <v>82</v>
      </c>
      <c r="K35" s="71" t="s">
        <v>203</v>
      </c>
      <c r="L35" s="84">
        <f t="shared" si="2"/>
        <v>7670.5</v>
      </c>
      <c r="M35" s="198">
        <v>1</v>
      </c>
      <c r="N35" s="602">
        <f t="shared" si="3"/>
        <v>7670.5</v>
      </c>
      <c r="O35" s="122">
        <v>7670.5</v>
      </c>
      <c r="P35" s="122">
        <v>0</v>
      </c>
      <c r="Q35" s="122">
        <v>0</v>
      </c>
      <c r="R35" s="45" t="s">
        <v>16</v>
      </c>
      <c r="S35" s="236">
        <v>40</v>
      </c>
      <c r="T35" s="120">
        <v>1</v>
      </c>
      <c r="U35" s="236">
        <v>117</v>
      </c>
      <c r="V35" s="120" t="s">
        <v>117</v>
      </c>
      <c r="W35" s="76"/>
      <c r="X35" s="76"/>
      <c r="Y35" s="73" t="s">
        <v>106</v>
      </c>
      <c r="Z35" s="251"/>
      <c r="AA35" s="167"/>
      <c r="AB35" s="351"/>
      <c r="AC35" s="167"/>
    </row>
    <row r="36" spans="2:29" ht="12.75">
      <c r="B36" s="74" t="s">
        <v>453</v>
      </c>
      <c r="C36" s="766" t="s">
        <v>419</v>
      </c>
      <c r="D36" s="767"/>
      <c r="E36" s="767"/>
      <c r="F36" s="768"/>
      <c r="G36" s="73" t="s">
        <v>21</v>
      </c>
      <c r="H36" s="74" t="s">
        <v>86</v>
      </c>
      <c r="I36" s="74" t="s">
        <v>135</v>
      </c>
      <c r="J36" s="74" t="s">
        <v>82</v>
      </c>
      <c r="K36" s="71" t="s">
        <v>246</v>
      </c>
      <c r="L36" s="84">
        <f t="shared" si="2"/>
        <v>149929.95</v>
      </c>
      <c r="M36" s="198">
        <v>1</v>
      </c>
      <c r="N36" s="602">
        <f t="shared" si="3"/>
        <v>149929.95</v>
      </c>
      <c r="O36" s="122">
        <v>149929.95</v>
      </c>
      <c r="P36" s="122">
        <v>0</v>
      </c>
      <c r="Q36" s="122">
        <v>0</v>
      </c>
      <c r="R36" s="73" t="s">
        <v>16</v>
      </c>
      <c r="S36" s="352">
        <v>40</v>
      </c>
      <c r="T36" s="120">
        <v>1</v>
      </c>
      <c r="U36" s="352">
        <v>57</v>
      </c>
      <c r="V36" s="120" t="s">
        <v>117</v>
      </c>
      <c r="W36" s="358"/>
      <c r="X36" s="358"/>
      <c r="Y36" s="88" t="s">
        <v>106</v>
      </c>
      <c r="Z36" s="335"/>
      <c r="AA36" s="342">
        <f>O36</f>
        <v>149929.95</v>
      </c>
      <c r="AB36" s="341">
        <v>250000</v>
      </c>
      <c r="AC36" s="354">
        <f>AB36-AA36</f>
        <v>100070.04999999999</v>
      </c>
    </row>
    <row r="37" spans="2:29" ht="12.75">
      <c r="B37" s="74" t="s">
        <v>454</v>
      </c>
      <c r="C37" s="766" t="s">
        <v>116</v>
      </c>
      <c r="D37" s="767"/>
      <c r="E37" s="767"/>
      <c r="F37" s="768"/>
      <c r="G37" s="73" t="s">
        <v>21</v>
      </c>
      <c r="H37" s="74" t="s">
        <v>86</v>
      </c>
      <c r="I37" s="74" t="s">
        <v>135</v>
      </c>
      <c r="J37" s="74" t="s">
        <v>82</v>
      </c>
      <c r="K37" s="71" t="s">
        <v>450</v>
      </c>
      <c r="L37" s="84">
        <f t="shared" si="2"/>
        <v>368778.79</v>
      </c>
      <c r="M37" s="198">
        <v>1</v>
      </c>
      <c r="N37" s="602">
        <f t="shared" si="3"/>
        <v>368778.79</v>
      </c>
      <c r="O37" s="484">
        <v>368778.79</v>
      </c>
      <c r="P37" s="122">
        <v>0</v>
      </c>
      <c r="Q37" s="122">
        <v>0</v>
      </c>
      <c r="R37" s="45" t="s">
        <v>16</v>
      </c>
      <c r="S37" s="236">
        <v>40</v>
      </c>
      <c r="T37" s="120">
        <v>1</v>
      </c>
      <c r="U37" s="236">
        <v>190</v>
      </c>
      <c r="V37" s="120" t="s">
        <v>117</v>
      </c>
      <c r="W37" s="76"/>
      <c r="X37" s="76"/>
      <c r="Y37" s="73" t="s">
        <v>106</v>
      </c>
      <c r="Z37" s="251"/>
      <c r="AA37" s="167"/>
      <c r="AB37" s="351"/>
      <c r="AC37" s="167"/>
    </row>
    <row r="38" spans="2:29" ht="12.75" customHeight="1">
      <c r="B38" s="74" t="s">
        <v>509</v>
      </c>
      <c r="C38" s="766" t="s">
        <v>335</v>
      </c>
      <c r="D38" s="767"/>
      <c r="E38" s="767"/>
      <c r="F38" s="768"/>
      <c r="G38" s="73" t="s">
        <v>21</v>
      </c>
      <c r="H38" s="74" t="s">
        <v>86</v>
      </c>
      <c r="I38" s="74" t="s">
        <v>367</v>
      </c>
      <c r="J38" s="74" t="s">
        <v>82</v>
      </c>
      <c r="K38" s="71" t="s">
        <v>185</v>
      </c>
      <c r="L38" s="84">
        <f>N38</f>
        <v>463236.09</v>
      </c>
      <c r="M38" s="198">
        <v>1</v>
      </c>
      <c r="N38" s="602">
        <f>O38+Q38</f>
        <v>463236.09</v>
      </c>
      <c r="O38" s="122">
        <v>463236.09</v>
      </c>
      <c r="P38" s="122">
        <v>0</v>
      </c>
      <c r="Q38" s="122">
        <v>0</v>
      </c>
      <c r="R38" s="45" t="s">
        <v>16</v>
      </c>
      <c r="S38" s="236">
        <v>40</v>
      </c>
      <c r="T38" s="120">
        <v>1</v>
      </c>
      <c r="U38" s="236">
        <v>122</v>
      </c>
      <c r="V38" s="120" t="s">
        <v>117</v>
      </c>
      <c r="W38" s="76"/>
      <c r="X38" s="76"/>
      <c r="Y38" s="73" t="s">
        <v>106</v>
      </c>
      <c r="Z38" s="251"/>
      <c r="AA38" s="167"/>
      <c r="AB38" s="351"/>
      <c r="AC38" s="167"/>
    </row>
    <row r="39" spans="2:29" ht="12.75" customHeight="1">
      <c r="B39" s="74" t="s">
        <v>510</v>
      </c>
      <c r="C39" s="766" t="s">
        <v>547</v>
      </c>
      <c r="D39" s="767"/>
      <c r="E39" s="767"/>
      <c r="F39" s="768"/>
      <c r="G39" s="73" t="s">
        <v>21</v>
      </c>
      <c r="H39" s="74" t="s">
        <v>86</v>
      </c>
      <c r="I39" s="74" t="s">
        <v>511</v>
      </c>
      <c r="J39" s="74" t="s">
        <v>82</v>
      </c>
      <c r="K39" s="71" t="s">
        <v>328</v>
      </c>
      <c r="L39" s="84">
        <f>N39</f>
        <v>125735.29999999999</v>
      </c>
      <c r="M39" s="198">
        <v>1</v>
      </c>
      <c r="N39" s="603">
        <f>O39+P39+Q39</f>
        <v>125735.29999999999</v>
      </c>
      <c r="O39" s="484">
        <v>43888.9</v>
      </c>
      <c r="P39" s="122">
        <v>3237</v>
      </c>
      <c r="Q39" s="122">
        <v>78609.4</v>
      </c>
      <c r="R39" s="45" t="s">
        <v>16</v>
      </c>
      <c r="S39" s="236">
        <v>40</v>
      </c>
      <c r="T39" s="120">
        <v>1</v>
      </c>
      <c r="U39" s="236">
        <v>88</v>
      </c>
      <c r="V39" s="120" t="s">
        <v>117</v>
      </c>
      <c r="W39" s="76"/>
      <c r="X39" s="76" t="s">
        <v>106</v>
      </c>
      <c r="Y39" s="73"/>
      <c r="Z39" s="251"/>
      <c r="AA39" s="167"/>
      <c r="AB39" s="351"/>
      <c r="AC39" s="167"/>
    </row>
    <row r="40" spans="2:29" ht="12.75" customHeight="1">
      <c r="B40" s="74" t="s">
        <v>548</v>
      </c>
      <c r="C40" s="766" t="s">
        <v>545</v>
      </c>
      <c r="D40" s="767"/>
      <c r="E40" s="767"/>
      <c r="F40" s="768"/>
      <c r="G40" s="73" t="s">
        <v>21</v>
      </c>
      <c r="H40" s="74" t="s">
        <v>86</v>
      </c>
      <c r="I40" s="74" t="s">
        <v>511</v>
      </c>
      <c r="J40" s="74" t="s">
        <v>82</v>
      </c>
      <c r="K40" s="71" t="s">
        <v>237</v>
      </c>
      <c r="L40" s="84">
        <f t="shared" si="2"/>
        <v>21168.27</v>
      </c>
      <c r="M40" s="198">
        <v>1</v>
      </c>
      <c r="N40" s="602">
        <f t="shared" si="3"/>
        <v>21168.27</v>
      </c>
      <c r="O40" s="122">
        <v>21168.27</v>
      </c>
      <c r="P40" s="122">
        <v>0</v>
      </c>
      <c r="Q40" s="122">
        <v>0</v>
      </c>
      <c r="R40" s="45" t="s">
        <v>16</v>
      </c>
      <c r="S40" s="236">
        <v>40</v>
      </c>
      <c r="T40" s="120">
        <v>1</v>
      </c>
      <c r="U40" s="236">
        <v>88</v>
      </c>
      <c r="V40" s="120" t="s">
        <v>117</v>
      </c>
      <c r="W40" s="76"/>
      <c r="X40" s="76" t="s">
        <v>106</v>
      </c>
      <c r="Y40" s="73"/>
      <c r="Z40" s="251"/>
      <c r="AA40" s="167"/>
      <c r="AB40" s="351"/>
      <c r="AC40" s="167"/>
    </row>
    <row r="41" spans="2:26" ht="13.5" thickBot="1">
      <c r="B41" s="205"/>
      <c r="C41" s="774" t="s">
        <v>586</v>
      </c>
      <c r="D41" s="775"/>
      <c r="E41" s="775"/>
      <c r="F41" s="776"/>
      <c r="G41" s="73" t="s">
        <v>21</v>
      </c>
      <c r="H41" s="74" t="s">
        <v>86</v>
      </c>
      <c r="I41" s="60"/>
      <c r="J41" s="60"/>
      <c r="K41" s="568" t="s">
        <v>336</v>
      </c>
      <c r="L41" s="84">
        <f t="shared" si="2"/>
        <v>36846.75</v>
      </c>
      <c r="M41" s="198">
        <v>1</v>
      </c>
      <c r="N41" s="602">
        <f t="shared" si="3"/>
        <v>36846.75</v>
      </c>
      <c r="O41" s="207">
        <v>36846.75</v>
      </c>
      <c r="P41" s="123"/>
      <c r="Q41" s="123"/>
      <c r="R41" s="58"/>
      <c r="S41" s="59"/>
      <c r="T41" s="121"/>
      <c r="U41" s="184"/>
      <c r="V41" s="121"/>
      <c r="W41" s="61"/>
      <c r="X41" s="61"/>
      <c r="Y41" s="62"/>
      <c r="Z41" s="251"/>
    </row>
    <row r="42" spans="2:24" ht="20.25" customHeight="1">
      <c r="B42" s="67" t="s">
        <v>569</v>
      </c>
      <c r="C42" s="769" t="s">
        <v>568</v>
      </c>
      <c r="D42" s="770"/>
      <c r="E42" s="770"/>
      <c r="F42" s="771"/>
      <c r="G42" s="68" t="s">
        <v>21</v>
      </c>
      <c r="H42" s="74" t="s">
        <v>89</v>
      </c>
      <c r="I42" s="69" t="s">
        <v>137</v>
      </c>
      <c r="J42" s="69" t="s">
        <v>82</v>
      </c>
      <c r="K42" s="159" t="s">
        <v>60</v>
      </c>
      <c r="L42" s="91">
        <f>N42</f>
        <v>294828.91000000003</v>
      </c>
      <c r="M42" s="198">
        <v>1</v>
      </c>
      <c r="N42" s="604">
        <f>P42+O42</f>
        <v>294828.91000000003</v>
      </c>
      <c r="O42" s="84">
        <v>294828.91000000003</v>
      </c>
      <c r="P42" s="84">
        <v>0</v>
      </c>
      <c r="Q42" s="68"/>
      <c r="R42" s="75">
        <v>1</v>
      </c>
      <c r="S42" s="120">
        <v>1</v>
      </c>
      <c r="T42" s="68">
        <v>80</v>
      </c>
      <c r="U42" s="120" t="s">
        <v>117</v>
      </c>
      <c r="V42" s="70"/>
      <c r="W42" s="70"/>
      <c r="X42" s="70" t="s">
        <v>106</v>
      </c>
    </row>
    <row r="43" spans="2:26" ht="13.5" thickBot="1">
      <c r="B43" s="1"/>
      <c r="C43" s="1"/>
      <c r="D43" s="1"/>
      <c r="E43" s="1"/>
      <c r="F43" s="1"/>
      <c r="G43" s="1"/>
      <c r="H43" s="1"/>
      <c r="I43" s="1"/>
      <c r="J43" s="1"/>
      <c r="K43" s="85" t="s">
        <v>12</v>
      </c>
      <c r="L43" s="79">
        <f>SUM(L17:L42)</f>
        <v>6972324.2891999995</v>
      </c>
      <c r="M43" s="166"/>
      <c r="N43" s="605">
        <f>SUM(N17:N42)</f>
        <v>6972324.2891999995</v>
      </c>
      <c r="O43" s="79">
        <f>SUM(O17:O42)</f>
        <v>6890477.8892</v>
      </c>
      <c r="P43" s="79">
        <f>SUM(P17:P42)</f>
        <v>3237</v>
      </c>
      <c r="Q43" s="79">
        <f>SUM(Q17:Q42)</f>
        <v>78609.4</v>
      </c>
      <c r="R43" s="1"/>
      <c r="S43" s="1"/>
      <c r="T43" s="63"/>
      <c r="U43" s="63"/>
      <c r="V43" s="63"/>
      <c r="W43" s="63"/>
      <c r="X43" s="63"/>
      <c r="Y43" s="63"/>
      <c r="Z43" s="258"/>
    </row>
    <row r="45" spans="3:25" ht="12.75">
      <c r="C45" s="80"/>
      <c r="D45" s="338"/>
      <c r="E45" s="80"/>
      <c r="T45" s="54"/>
      <c r="U45" s="54"/>
      <c r="V45" s="54"/>
      <c r="W45" s="54"/>
      <c r="X45" s="54"/>
      <c r="Y45" s="54"/>
    </row>
    <row r="46" spans="3:25" ht="12.75">
      <c r="C46" s="80"/>
      <c r="D46" s="338"/>
      <c r="E46" s="80"/>
      <c r="O46" s="459"/>
      <c r="P46" s="459"/>
      <c r="T46" s="700" t="s">
        <v>67</v>
      </c>
      <c r="U46" s="700"/>
      <c r="V46" s="700"/>
      <c r="W46" s="700"/>
      <c r="X46" s="700"/>
      <c r="Y46" s="700"/>
    </row>
    <row r="47" spans="15:25" ht="18" customHeight="1">
      <c r="O47" s="167"/>
      <c r="P47" s="167"/>
      <c r="T47" s="701" t="s">
        <v>19</v>
      </c>
      <c r="U47" s="701"/>
      <c r="V47" s="701"/>
      <c r="W47" s="701"/>
      <c r="X47" s="701"/>
      <c r="Y47" s="701"/>
    </row>
    <row r="48" spans="27:31" ht="12.75">
      <c r="AA48" s="725" t="s">
        <v>178</v>
      </c>
      <c r="AB48" s="725"/>
      <c r="AC48" s="167" t="e">
        <f>#REF!</f>
        <v>#REF!</v>
      </c>
      <c r="AE48" s="167" t="e">
        <f>#REF!</f>
        <v>#REF!</v>
      </c>
    </row>
    <row r="59" spans="15:16" ht="12.75">
      <c r="O59" s="351"/>
      <c r="P59" s="351"/>
    </row>
    <row r="61" ht="13.5" thickBot="1"/>
    <row r="62" spans="14:17" ht="13.5" thickBot="1">
      <c r="N62" s="474" t="s">
        <v>533</v>
      </c>
      <c r="O62" s="474" t="s">
        <v>534</v>
      </c>
      <c r="P62" s="474"/>
      <c r="Q62" s="474" t="s">
        <v>421</v>
      </c>
    </row>
    <row r="63" spans="11:17" ht="13.5" thickBot="1">
      <c r="K63" s="477" t="s">
        <v>324</v>
      </c>
      <c r="L63" s="470">
        <f aca="true" t="shared" si="4" ref="L63:L83">N63</f>
        <v>350000</v>
      </c>
      <c r="M63" s="471">
        <v>0</v>
      </c>
      <c r="N63" s="472">
        <v>350000</v>
      </c>
      <c r="O63" s="472">
        <v>349904.52</v>
      </c>
      <c r="P63" s="472"/>
      <c r="Q63" s="472">
        <f>N63-O63</f>
        <v>95.47999999998137</v>
      </c>
    </row>
    <row r="64" spans="11:17" ht="13.5" thickBot="1">
      <c r="K64" s="478" t="s">
        <v>183</v>
      </c>
      <c r="L64" s="84">
        <f t="shared" si="4"/>
        <v>350000</v>
      </c>
      <c r="M64" s="198">
        <v>0</v>
      </c>
      <c r="N64" s="122">
        <v>350000</v>
      </c>
      <c r="O64" s="122">
        <v>348086.63</v>
      </c>
      <c r="P64" s="122"/>
      <c r="Q64" s="122">
        <f>N64-O64</f>
        <v>1913.3699999999953</v>
      </c>
    </row>
    <row r="65" spans="11:17" ht="13.5" thickBot="1">
      <c r="K65" s="478" t="s">
        <v>184</v>
      </c>
      <c r="L65" s="84">
        <f t="shared" si="4"/>
        <v>391229.25</v>
      </c>
      <c r="M65" s="198">
        <v>0</v>
      </c>
      <c r="N65" s="122">
        <v>391229.25</v>
      </c>
      <c r="O65" s="122">
        <v>391229.25</v>
      </c>
      <c r="P65" s="122"/>
      <c r="Q65" s="122">
        <f aca="true" t="shared" si="5" ref="Q65:Q85">N65-O65</f>
        <v>0</v>
      </c>
    </row>
    <row r="66" spans="11:17" ht="13.5" thickBot="1">
      <c r="K66" s="479" t="s">
        <v>226</v>
      </c>
      <c r="L66" s="84">
        <f t="shared" si="4"/>
        <v>380000</v>
      </c>
      <c r="M66" s="198">
        <v>0</v>
      </c>
      <c r="N66" s="122">
        <v>380000</v>
      </c>
      <c r="O66" s="122">
        <v>380000</v>
      </c>
      <c r="P66" s="122"/>
      <c r="Q66" s="122">
        <f t="shared" si="5"/>
        <v>0</v>
      </c>
    </row>
    <row r="67" spans="11:17" ht="13.5" thickBot="1">
      <c r="K67" s="478" t="s">
        <v>230</v>
      </c>
      <c r="L67" s="84">
        <f t="shared" si="4"/>
        <v>350000</v>
      </c>
      <c r="M67" s="198">
        <v>0</v>
      </c>
      <c r="N67" s="122">
        <v>350000</v>
      </c>
      <c r="O67" s="122">
        <v>346352.61</v>
      </c>
      <c r="P67" s="122"/>
      <c r="Q67" s="122">
        <f t="shared" si="5"/>
        <v>3647.390000000014</v>
      </c>
    </row>
    <row r="68" spans="11:17" ht="13.5" thickBot="1">
      <c r="K68" s="478" t="s">
        <v>349</v>
      </c>
      <c r="L68" s="84">
        <f t="shared" si="4"/>
        <v>350000</v>
      </c>
      <c r="M68" s="198">
        <v>0</v>
      </c>
      <c r="N68" s="122">
        <v>350000</v>
      </c>
      <c r="O68" s="122">
        <v>352943.57</v>
      </c>
      <c r="P68" s="122"/>
      <c r="Q68" s="476">
        <f t="shared" si="5"/>
        <v>-2943.570000000007</v>
      </c>
    </row>
    <row r="69" spans="11:17" ht="13.5" thickBot="1">
      <c r="K69" s="478" t="s">
        <v>194</v>
      </c>
      <c r="L69" s="84">
        <f t="shared" si="4"/>
        <v>350000</v>
      </c>
      <c r="M69" s="198">
        <v>0</v>
      </c>
      <c r="N69" s="122">
        <v>350000</v>
      </c>
      <c r="O69" s="122">
        <v>342523.28</v>
      </c>
      <c r="P69" s="122"/>
      <c r="Q69" s="122">
        <f t="shared" si="5"/>
        <v>7476.719999999972</v>
      </c>
    </row>
    <row r="70" spans="11:17" ht="13.5" thickBot="1">
      <c r="K70" s="478" t="s">
        <v>234</v>
      </c>
      <c r="L70" s="84">
        <f t="shared" si="4"/>
        <v>350000</v>
      </c>
      <c r="M70" s="198">
        <v>0</v>
      </c>
      <c r="N70" s="122">
        <v>350000</v>
      </c>
      <c r="O70" s="122">
        <v>311856.74</v>
      </c>
      <c r="P70" s="122"/>
      <c r="Q70" s="122">
        <f t="shared" si="5"/>
        <v>38143.26000000001</v>
      </c>
    </row>
    <row r="71" spans="11:17" ht="13.5" thickBot="1">
      <c r="K71" s="478" t="s">
        <v>212</v>
      </c>
      <c r="L71" s="84">
        <f t="shared" si="4"/>
        <v>350000</v>
      </c>
      <c r="M71" s="198">
        <v>0</v>
      </c>
      <c r="N71" s="122">
        <v>350000</v>
      </c>
      <c r="O71" s="122">
        <v>346428.36</v>
      </c>
      <c r="P71" s="122"/>
      <c r="Q71" s="122">
        <f t="shared" si="5"/>
        <v>3571.640000000014</v>
      </c>
    </row>
    <row r="72" spans="11:17" ht="13.5" thickBot="1">
      <c r="K72" s="478" t="s">
        <v>334</v>
      </c>
      <c r="L72" s="84">
        <f t="shared" si="4"/>
        <v>350000</v>
      </c>
      <c r="M72" s="198">
        <v>0</v>
      </c>
      <c r="N72" s="122">
        <v>350000</v>
      </c>
      <c r="O72" s="122">
        <v>317888.46</v>
      </c>
      <c r="P72" s="122"/>
      <c r="Q72" s="122">
        <f t="shared" si="5"/>
        <v>32111.53999999998</v>
      </c>
    </row>
    <row r="73" spans="11:17" ht="13.5" thickBot="1">
      <c r="K73" s="478" t="s">
        <v>246</v>
      </c>
      <c r="L73" s="84">
        <f t="shared" si="4"/>
        <v>350000</v>
      </c>
      <c r="M73" s="198">
        <v>0</v>
      </c>
      <c r="N73" s="122">
        <v>350000</v>
      </c>
      <c r="O73" s="122">
        <v>347569.01</v>
      </c>
      <c r="P73" s="122"/>
      <c r="Q73" s="122">
        <f t="shared" si="5"/>
        <v>2430.9899999999907</v>
      </c>
    </row>
    <row r="74" spans="11:17" ht="13.5" thickBot="1">
      <c r="K74" s="478" t="s">
        <v>237</v>
      </c>
      <c r="L74" s="84">
        <f t="shared" si="4"/>
        <v>350000</v>
      </c>
      <c r="M74" s="198">
        <v>0</v>
      </c>
      <c r="N74" s="122">
        <v>350000</v>
      </c>
      <c r="O74" s="122">
        <v>350000</v>
      </c>
      <c r="P74" s="122"/>
      <c r="Q74" s="122">
        <f t="shared" si="5"/>
        <v>0</v>
      </c>
    </row>
    <row r="75" spans="11:17" ht="13.5" thickBot="1">
      <c r="K75" s="478" t="s">
        <v>337</v>
      </c>
      <c r="L75" s="84">
        <f t="shared" si="4"/>
        <v>350000</v>
      </c>
      <c r="M75" s="198">
        <v>0</v>
      </c>
      <c r="N75" s="122">
        <v>350000</v>
      </c>
      <c r="O75" s="122">
        <v>348746.71</v>
      </c>
      <c r="P75" s="122"/>
      <c r="Q75" s="122">
        <f t="shared" si="5"/>
        <v>1253.289999999979</v>
      </c>
    </row>
    <row r="76" spans="11:17" ht="13.5" thickBot="1">
      <c r="K76" s="478" t="s">
        <v>193</v>
      </c>
      <c r="L76" s="84">
        <f t="shared" si="4"/>
        <v>220000</v>
      </c>
      <c r="M76" s="198">
        <v>0</v>
      </c>
      <c r="N76" s="122">
        <v>220000</v>
      </c>
      <c r="O76" s="122">
        <v>220000</v>
      </c>
      <c r="P76" s="122"/>
      <c r="Q76" s="122">
        <f t="shared" si="5"/>
        <v>0</v>
      </c>
    </row>
    <row r="77" spans="11:17" ht="13.5" thickBot="1">
      <c r="K77" s="478" t="s">
        <v>150</v>
      </c>
      <c r="L77" s="84">
        <f t="shared" si="4"/>
        <v>150000</v>
      </c>
      <c r="M77" s="198">
        <v>0</v>
      </c>
      <c r="N77" s="122">
        <v>150000</v>
      </c>
      <c r="O77" s="122">
        <v>150000</v>
      </c>
      <c r="P77" s="122"/>
      <c r="Q77" s="122">
        <f t="shared" si="5"/>
        <v>0</v>
      </c>
    </row>
    <row r="78" spans="11:17" ht="13.5" thickBot="1">
      <c r="K78" s="480" t="s">
        <v>54</v>
      </c>
      <c r="L78" s="84">
        <f t="shared" si="4"/>
        <v>120000</v>
      </c>
      <c r="M78" s="198">
        <v>0</v>
      </c>
      <c r="N78" s="122">
        <v>120000</v>
      </c>
      <c r="O78" s="122">
        <v>120000</v>
      </c>
      <c r="P78" s="122"/>
      <c r="Q78" s="122">
        <f t="shared" si="5"/>
        <v>0</v>
      </c>
    </row>
    <row r="79" spans="11:17" ht="13.5" thickBot="1">
      <c r="K79" s="478" t="s">
        <v>336</v>
      </c>
      <c r="L79" s="84">
        <f t="shared" si="4"/>
        <v>100000</v>
      </c>
      <c r="M79" s="198">
        <v>0</v>
      </c>
      <c r="N79" s="122">
        <v>100000</v>
      </c>
      <c r="O79" s="122">
        <v>100000</v>
      </c>
      <c r="P79" s="122"/>
      <c r="Q79" s="122">
        <f t="shared" si="5"/>
        <v>0</v>
      </c>
    </row>
    <row r="80" spans="11:17" ht="13.5" thickBot="1">
      <c r="K80" s="478" t="s">
        <v>415</v>
      </c>
      <c r="L80" s="84">
        <f t="shared" si="4"/>
        <v>350000</v>
      </c>
      <c r="M80" s="198">
        <v>0</v>
      </c>
      <c r="N80" s="122">
        <v>350000</v>
      </c>
      <c r="O80" s="122">
        <v>350000</v>
      </c>
      <c r="P80" s="122"/>
      <c r="Q80" s="122">
        <f t="shared" si="5"/>
        <v>0</v>
      </c>
    </row>
    <row r="81" spans="11:17" ht="13.5" thickBot="1">
      <c r="K81" s="478" t="s">
        <v>203</v>
      </c>
      <c r="L81" s="84">
        <f t="shared" si="4"/>
        <v>7670.5</v>
      </c>
      <c r="M81" s="198">
        <v>0</v>
      </c>
      <c r="N81" s="122">
        <v>7670.5</v>
      </c>
      <c r="O81" s="122">
        <v>7670.5</v>
      </c>
      <c r="P81" s="122"/>
      <c r="Q81" s="122">
        <f t="shared" si="5"/>
        <v>0</v>
      </c>
    </row>
    <row r="82" spans="11:17" ht="13.5" thickBot="1">
      <c r="K82" s="478" t="s">
        <v>246</v>
      </c>
      <c r="L82" s="84">
        <f t="shared" si="4"/>
        <v>150000</v>
      </c>
      <c r="M82" s="198">
        <v>0</v>
      </c>
      <c r="N82" s="122">
        <v>150000</v>
      </c>
      <c r="O82" s="122">
        <v>149929.95</v>
      </c>
      <c r="P82" s="122"/>
      <c r="Q82" s="122">
        <f t="shared" si="5"/>
        <v>70.04999999998836</v>
      </c>
    </row>
    <row r="83" spans="11:17" ht="13.5" thickBot="1">
      <c r="K83" s="478" t="s">
        <v>450</v>
      </c>
      <c r="L83" s="84">
        <f t="shared" si="4"/>
        <v>370000</v>
      </c>
      <c r="M83" s="198">
        <v>0</v>
      </c>
      <c r="N83" s="122">
        <v>370000</v>
      </c>
      <c r="O83" s="122">
        <v>370000</v>
      </c>
      <c r="P83" s="122"/>
      <c r="Q83" s="122">
        <f t="shared" si="5"/>
        <v>0</v>
      </c>
    </row>
    <row r="84" spans="11:17" ht="13.5" thickBot="1">
      <c r="K84" s="478" t="s">
        <v>185</v>
      </c>
      <c r="L84" s="84">
        <f>N84</f>
        <v>250000</v>
      </c>
      <c r="M84" s="198">
        <v>0</v>
      </c>
      <c r="N84" s="122">
        <v>250000</v>
      </c>
      <c r="O84" s="122">
        <v>250000</v>
      </c>
      <c r="P84" s="122"/>
      <c r="Q84" s="122">
        <f t="shared" si="5"/>
        <v>0</v>
      </c>
    </row>
    <row r="85" spans="11:17" ht="13.5" thickBot="1">
      <c r="K85" s="478" t="s">
        <v>328</v>
      </c>
      <c r="L85" s="92">
        <f>N85</f>
        <v>50000</v>
      </c>
      <c r="M85" s="473">
        <v>0</v>
      </c>
      <c r="N85" s="368">
        <v>50000</v>
      </c>
      <c r="O85" s="368">
        <v>50000</v>
      </c>
      <c r="P85" s="368"/>
      <c r="Q85" s="368">
        <f t="shared" si="5"/>
        <v>0</v>
      </c>
    </row>
    <row r="87" spans="15:18" ht="12.75">
      <c r="O87" s="475" t="s">
        <v>156</v>
      </c>
      <c r="P87" s="481"/>
      <c r="Q87" s="772">
        <f>SUM(Q63:Q85)</f>
        <v>87770.15999999992</v>
      </c>
      <c r="R87" s="773"/>
    </row>
    <row r="90" ht="12.75">
      <c r="N90" s="167">
        <f>SUM(N63:N85)</f>
        <v>6388899.75</v>
      </c>
    </row>
  </sheetData>
  <sheetProtection/>
  <mergeCells count="52">
    <mergeCell ref="Q87:R87"/>
    <mergeCell ref="C36:F36"/>
    <mergeCell ref="C26:F26"/>
    <mergeCell ref="C40:F40"/>
    <mergeCell ref="C32:F32"/>
    <mergeCell ref="C37:F37"/>
    <mergeCell ref="C35:F35"/>
    <mergeCell ref="C39:F39"/>
    <mergeCell ref="C28:F28"/>
    <mergeCell ref="C41:F41"/>
    <mergeCell ref="C22:F22"/>
    <mergeCell ref="C38:F38"/>
    <mergeCell ref="AA48:AB48"/>
    <mergeCell ref="T47:Y47"/>
    <mergeCell ref="T46:Y46"/>
    <mergeCell ref="C29:F29"/>
    <mergeCell ref="C33:F33"/>
    <mergeCell ref="C34:F34"/>
    <mergeCell ref="C42:F42"/>
    <mergeCell ref="C23:F23"/>
    <mergeCell ref="C24:F24"/>
    <mergeCell ref="C25:F25"/>
    <mergeCell ref="C31:F31"/>
    <mergeCell ref="C27:F27"/>
    <mergeCell ref="C30:F30"/>
    <mergeCell ref="L13:L14"/>
    <mergeCell ref="J13:J14"/>
    <mergeCell ref="K6:O6"/>
    <mergeCell ref="M13:M14"/>
    <mergeCell ref="C21:F21"/>
    <mergeCell ref="C20:F20"/>
    <mergeCell ref="C17:F17"/>
    <mergeCell ref="C18:F18"/>
    <mergeCell ref="C19:F19"/>
    <mergeCell ref="I13:I14"/>
    <mergeCell ref="H13:H14"/>
    <mergeCell ref="B1:Y1"/>
    <mergeCell ref="B2:Y2"/>
    <mergeCell ref="B3:Y3"/>
    <mergeCell ref="U13:U14"/>
    <mergeCell ref="B10:Y10"/>
    <mergeCell ref="V13:V14"/>
    <mergeCell ref="W13:W14"/>
    <mergeCell ref="K5:O5"/>
    <mergeCell ref="X13:Y13"/>
    <mergeCell ref="Q4:R4"/>
    <mergeCell ref="R13:T13"/>
    <mergeCell ref="N13:Q13"/>
    <mergeCell ref="B13:B14"/>
    <mergeCell ref="C13:F14"/>
    <mergeCell ref="K13:K14"/>
    <mergeCell ref="G13:G14"/>
  </mergeCells>
  <printOptions horizontalCentered="1"/>
  <pageMargins left="0.5905511811023623" right="0" top="0.7874015748031497" bottom="0" header="0" footer="0"/>
  <pageSetup horizontalDpi="300" verticalDpi="300" orientation="landscape" paperSize="5" scale="70" r:id="rId2"/>
  <drawing r:id="rId1"/>
</worksheet>
</file>

<file path=xl/worksheets/sheet6.xml><?xml version="1.0" encoding="utf-8"?>
<worksheet xmlns="http://schemas.openxmlformats.org/spreadsheetml/2006/main" xmlns:r="http://schemas.openxmlformats.org/officeDocument/2006/relationships">
  <dimension ref="A1:AF39"/>
  <sheetViews>
    <sheetView view="pageBreakPreview" zoomScaleNormal="115" zoomScaleSheetLayoutView="100" zoomScalePageLayoutView="0" workbookViewId="0" topLeftCell="A10">
      <selection activeCell="O28" sqref="O28"/>
    </sheetView>
  </sheetViews>
  <sheetFormatPr defaultColWidth="11.421875" defaultRowHeight="12.75"/>
  <cols>
    <col min="1" max="1" width="1.1484375" style="21" customWidth="1"/>
    <col min="2" max="2" width="10.28125" style="21" customWidth="1"/>
    <col min="3" max="6" width="10.7109375" style="21" customWidth="1"/>
    <col min="7" max="7" width="7.140625" style="21" customWidth="1"/>
    <col min="8" max="8" width="5.7109375" style="21" customWidth="1"/>
    <col min="9" max="9" width="8.140625" style="21" customWidth="1"/>
    <col min="10" max="10" width="7.57421875" style="21" customWidth="1"/>
    <col min="11" max="11" width="18.421875" style="21" customWidth="1"/>
    <col min="12" max="12" width="12.28125" style="21" customWidth="1"/>
    <col min="13" max="13" width="7.421875" style="21" customWidth="1"/>
    <col min="14" max="14" width="12.28125" style="21" customWidth="1"/>
    <col min="15" max="15" width="12.00390625" style="21" customWidth="1"/>
    <col min="16" max="16" width="11.28125" style="21" customWidth="1"/>
    <col min="17" max="17" width="12.140625" style="21" customWidth="1"/>
    <col min="18" max="18" width="8.57421875" style="21" customWidth="1"/>
    <col min="19" max="19" width="8.28125" style="21" customWidth="1"/>
    <col min="20" max="20" width="9.421875" style="21" customWidth="1"/>
    <col min="21" max="22" width="10.421875" style="21" customWidth="1"/>
    <col min="23" max="23" width="8.140625" style="21" customWidth="1"/>
    <col min="24" max="25" width="6.140625" style="21" customWidth="1"/>
    <col min="26" max="26" width="7.57421875" style="21" customWidth="1"/>
    <col min="27" max="27" width="11.57421875" style="21" bestFit="1" customWidth="1"/>
    <col min="28" max="28" width="12.28125" style="21" bestFit="1" customWidth="1"/>
    <col min="29" max="29" width="15.140625" style="21" customWidth="1"/>
    <col min="30" max="16384" width="11.421875" style="21" customWidth="1"/>
  </cols>
  <sheetData>
    <row r="1" spans="2:25" ht="15.75">
      <c r="B1" s="716" t="s">
        <v>37</v>
      </c>
      <c r="C1" s="717"/>
      <c r="D1" s="717"/>
      <c r="E1" s="717"/>
      <c r="F1" s="717"/>
      <c r="G1" s="717"/>
      <c r="H1" s="717"/>
      <c r="I1" s="717"/>
      <c r="J1" s="717"/>
      <c r="K1" s="717"/>
      <c r="L1" s="717"/>
      <c r="M1" s="717"/>
      <c r="N1" s="717"/>
      <c r="O1" s="717"/>
      <c r="P1" s="717"/>
      <c r="Q1" s="717"/>
      <c r="R1" s="717"/>
      <c r="S1" s="717"/>
      <c r="T1" s="717"/>
      <c r="U1" s="717"/>
      <c r="V1" s="717"/>
      <c r="W1" s="717"/>
      <c r="X1" s="717"/>
      <c r="Y1" s="718"/>
    </row>
    <row r="2" spans="2:25" ht="15.75">
      <c r="B2" s="678" t="s">
        <v>38</v>
      </c>
      <c r="C2" s="679"/>
      <c r="D2" s="679"/>
      <c r="E2" s="679"/>
      <c r="F2" s="679"/>
      <c r="G2" s="679"/>
      <c r="H2" s="679"/>
      <c r="I2" s="679"/>
      <c r="J2" s="679"/>
      <c r="K2" s="679"/>
      <c r="L2" s="679"/>
      <c r="M2" s="679"/>
      <c r="N2" s="679"/>
      <c r="O2" s="679"/>
      <c r="P2" s="679"/>
      <c r="Q2" s="679"/>
      <c r="R2" s="679"/>
      <c r="S2" s="679"/>
      <c r="T2" s="679"/>
      <c r="U2" s="679"/>
      <c r="V2" s="679"/>
      <c r="W2" s="679"/>
      <c r="X2" s="679"/>
      <c r="Y2" s="680"/>
    </row>
    <row r="3" spans="2:25" ht="12.75">
      <c r="B3" s="681" t="s">
        <v>39</v>
      </c>
      <c r="C3" s="682"/>
      <c r="D3" s="682"/>
      <c r="E3" s="682"/>
      <c r="F3" s="682"/>
      <c r="G3" s="682"/>
      <c r="H3" s="682"/>
      <c r="I3" s="682"/>
      <c r="J3" s="682"/>
      <c r="K3" s="682"/>
      <c r="L3" s="682"/>
      <c r="M3" s="682"/>
      <c r="N3" s="682"/>
      <c r="O3" s="682"/>
      <c r="P3" s="682"/>
      <c r="Q3" s="682"/>
      <c r="R3" s="682"/>
      <c r="S3" s="682"/>
      <c r="T3" s="682"/>
      <c r="U3" s="682"/>
      <c r="V3" s="682"/>
      <c r="W3" s="682"/>
      <c r="X3" s="682"/>
      <c r="Y3" s="683"/>
    </row>
    <row r="4" spans="2:25" ht="12.75">
      <c r="B4" s="103"/>
      <c r="D4" s="102" t="s">
        <v>34</v>
      </c>
      <c r="E4" s="102" t="s">
        <v>35</v>
      </c>
      <c r="F4" s="102"/>
      <c r="G4" s="53"/>
      <c r="H4" s="53"/>
      <c r="I4" s="53"/>
      <c r="J4" s="53"/>
      <c r="K4" s="53"/>
      <c r="L4" s="53"/>
      <c r="M4" s="53"/>
      <c r="N4" s="53"/>
      <c r="O4" s="53"/>
      <c r="P4" s="53"/>
      <c r="Q4" s="685" t="s">
        <v>76</v>
      </c>
      <c r="R4" s="685"/>
      <c r="S4" s="102" t="s">
        <v>81</v>
      </c>
      <c r="T4" s="53"/>
      <c r="U4" s="53"/>
      <c r="V4" s="53"/>
      <c r="W4" s="53"/>
      <c r="X4" s="53"/>
      <c r="Y4" s="104"/>
    </row>
    <row r="5" spans="2:25" ht="12.75">
      <c r="B5" s="103"/>
      <c r="D5" s="102" t="str">
        <f>'AGUA POTABLE 1'!D7</f>
        <v>FONDO DE  INFRAESTRUCTURA SOCIAL MUNICIPAL.</v>
      </c>
      <c r="E5" s="102"/>
      <c r="F5" s="102"/>
      <c r="H5" s="187"/>
      <c r="I5" s="187"/>
      <c r="J5" s="187"/>
      <c r="K5" s="684" t="s">
        <v>196</v>
      </c>
      <c r="L5" s="684"/>
      <c r="M5" s="684"/>
      <c r="N5" s="684"/>
      <c r="O5" s="684"/>
      <c r="P5" s="255"/>
      <c r="Q5" s="187"/>
      <c r="R5" s="187"/>
      <c r="S5" s="187"/>
      <c r="T5" s="53"/>
      <c r="U5" s="53"/>
      <c r="V5" s="53"/>
      <c r="W5" s="53"/>
      <c r="X5" s="53"/>
      <c r="Y5" s="104"/>
    </row>
    <row r="6" spans="2:25" ht="12.75">
      <c r="B6" s="103"/>
      <c r="D6" s="102" t="str">
        <f>'INF. BASICA DE SALUD 5'!D6</f>
        <v>FECHA:   SEPTIEMBRE DEL 2012</v>
      </c>
      <c r="E6" s="102"/>
      <c r="F6" s="102"/>
      <c r="H6" s="188"/>
      <c r="I6" s="188"/>
      <c r="J6" s="188"/>
      <c r="K6" s="682" t="s">
        <v>42</v>
      </c>
      <c r="L6" s="682"/>
      <c r="M6" s="682"/>
      <c r="N6" s="682"/>
      <c r="O6" s="682"/>
      <c r="P6" s="191"/>
      <c r="Q6" s="219" t="s">
        <v>95</v>
      </c>
      <c r="R6" s="219"/>
      <c r="S6" s="219"/>
      <c r="T6" s="219"/>
      <c r="U6" s="219"/>
      <c r="V6" s="219"/>
      <c r="W6" s="53"/>
      <c r="X6" s="53"/>
      <c r="Y6" s="104"/>
    </row>
    <row r="7" spans="2:25" ht="12.75">
      <c r="B7" s="103"/>
      <c r="D7" s="102" t="s">
        <v>30</v>
      </c>
      <c r="E7" s="102" t="s">
        <v>31</v>
      </c>
      <c r="F7" s="102"/>
      <c r="G7" s="53"/>
      <c r="H7" s="53"/>
      <c r="I7" s="53"/>
      <c r="J7" s="53"/>
      <c r="K7" s="53"/>
      <c r="L7" s="53"/>
      <c r="M7" s="53"/>
      <c r="N7" s="53"/>
      <c r="O7" s="53"/>
      <c r="P7" s="53"/>
      <c r="Q7" s="221" t="s">
        <v>107</v>
      </c>
      <c r="R7" s="220" t="s">
        <v>108</v>
      </c>
      <c r="S7" s="53"/>
      <c r="T7" s="53"/>
      <c r="U7" s="219">
        <f>'INF. BASICA DE SALUD 5'!U7</f>
        <v>41172</v>
      </c>
      <c r="V7" s="53"/>
      <c r="W7" s="53"/>
      <c r="X7" s="53"/>
      <c r="Y7" s="104"/>
    </row>
    <row r="8" spans="2:25" ht="12.75">
      <c r="B8" s="103"/>
      <c r="D8" s="102" t="s">
        <v>32</v>
      </c>
      <c r="E8" s="102"/>
      <c r="F8" s="102"/>
      <c r="G8" s="53"/>
      <c r="H8" s="53"/>
      <c r="I8" s="53"/>
      <c r="J8" s="53"/>
      <c r="K8" s="53"/>
      <c r="L8" s="53"/>
      <c r="M8" s="53"/>
      <c r="N8" s="53"/>
      <c r="O8" s="53"/>
      <c r="P8" s="53"/>
      <c r="Q8" s="221" t="s">
        <v>97</v>
      </c>
      <c r="R8" s="220" t="s">
        <v>109</v>
      </c>
      <c r="S8" s="102"/>
      <c r="T8" s="53"/>
      <c r="U8" s="53"/>
      <c r="V8" s="53"/>
      <c r="W8" s="53"/>
      <c r="X8" s="53"/>
      <c r="Y8" s="104"/>
    </row>
    <row r="9" spans="2:25" ht="12.75">
      <c r="B9" s="103"/>
      <c r="D9" s="102" t="s">
        <v>33</v>
      </c>
      <c r="E9" s="102"/>
      <c r="F9" s="102"/>
      <c r="G9" s="53"/>
      <c r="H9" s="53"/>
      <c r="I9" s="53"/>
      <c r="J9" s="53"/>
      <c r="K9" s="53"/>
      <c r="L9" s="53"/>
      <c r="M9" s="53"/>
      <c r="N9" s="53"/>
      <c r="O9" s="53"/>
      <c r="P9" s="53"/>
      <c r="Q9" s="53"/>
      <c r="R9" s="53"/>
      <c r="S9" s="53"/>
      <c r="T9" s="53"/>
      <c r="U9" s="53"/>
      <c r="V9" s="53"/>
      <c r="W9" s="53"/>
      <c r="X9" s="53"/>
      <c r="Y9" s="104"/>
    </row>
    <row r="10" spans="2:25" ht="12.75">
      <c r="B10" s="687" t="s">
        <v>36</v>
      </c>
      <c r="C10" s="688"/>
      <c r="D10" s="688"/>
      <c r="E10" s="688"/>
      <c r="F10" s="688"/>
      <c r="G10" s="688"/>
      <c r="H10" s="688"/>
      <c r="I10" s="688"/>
      <c r="J10" s="688"/>
      <c r="K10" s="688"/>
      <c r="L10" s="688"/>
      <c r="M10" s="688"/>
      <c r="N10" s="688"/>
      <c r="O10" s="688"/>
      <c r="P10" s="688"/>
      <c r="Q10" s="688"/>
      <c r="R10" s="688"/>
      <c r="S10" s="688"/>
      <c r="T10" s="688"/>
      <c r="U10" s="688"/>
      <c r="V10" s="688"/>
      <c r="W10" s="688"/>
      <c r="X10" s="688"/>
      <c r="Y10" s="689"/>
    </row>
    <row r="11" spans="2:25" ht="13.5" thickBot="1">
      <c r="B11" s="105"/>
      <c r="C11" s="106"/>
      <c r="D11" s="106"/>
      <c r="E11" s="106"/>
      <c r="F11" s="106"/>
      <c r="G11" s="106"/>
      <c r="H11" s="106"/>
      <c r="I11" s="106"/>
      <c r="J11" s="106"/>
      <c r="K11" s="106"/>
      <c r="L11" s="106"/>
      <c r="M11" s="106"/>
      <c r="N11" s="106"/>
      <c r="O11" s="106"/>
      <c r="P11" s="106"/>
      <c r="Q11" s="106"/>
      <c r="R11" s="106"/>
      <c r="S11" s="106"/>
      <c r="T11" s="106"/>
      <c r="U11" s="107" t="s">
        <v>40</v>
      </c>
      <c r="V11" s="108">
        <v>6</v>
      </c>
      <c r="W11" s="108" t="s">
        <v>41</v>
      </c>
      <c r="X11" s="108"/>
      <c r="Y11" s="109">
        <v>12</v>
      </c>
    </row>
    <row r="12" ht="4.5" customHeight="1" thickBot="1">
      <c r="V12" s="21" t="s">
        <v>50</v>
      </c>
    </row>
    <row r="13" spans="1:25" ht="19.5" customHeight="1" thickBot="1">
      <c r="A13" s="22"/>
      <c r="B13" s="668" t="s">
        <v>0</v>
      </c>
      <c r="C13" s="670" t="s">
        <v>1</v>
      </c>
      <c r="D13" s="671"/>
      <c r="E13" s="671"/>
      <c r="F13" s="672"/>
      <c r="G13" s="672" t="s">
        <v>2</v>
      </c>
      <c r="H13" s="668" t="s">
        <v>3</v>
      </c>
      <c r="I13" s="671" t="s">
        <v>4</v>
      </c>
      <c r="J13" s="668" t="s">
        <v>76</v>
      </c>
      <c r="K13" s="668" t="s">
        <v>5</v>
      </c>
      <c r="L13" s="668" t="s">
        <v>6</v>
      </c>
      <c r="M13" s="671" t="s">
        <v>22</v>
      </c>
      <c r="N13" s="690" t="s">
        <v>7</v>
      </c>
      <c r="O13" s="691"/>
      <c r="P13" s="765"/>
      <c r="Q13" s="692"/>
      <c r="R13" s="690" t="s">
        <v>8</v>
      </c>
      <c r="S13" s="691"/>
      <c r="T13" s="692"/>
      <c r="U13" s="668" t="s">
        <v>9</v>
      </c>
      <c r="V13" s="671" t="s">
        <v>56</v>
      </c>
      <c r="W13" s="668" t="s">
        <v>10</v>
      </c>
      <c r="X13" s="670" t="s">
        <v>122</v>
      </c>
      <c r="Y13" s="672"/>
    </row>
    <row r="14" spans="2:32" ht="20.25" customHeight="1" thickBot="1">
      <c r="B14" s="669"/>
      <c r="C14" s="673"/>
      <c r="D14" s="674"/>
      <c r="E14" s="674"/>
      <c r="F14" s="675"/>
      <c r="G14" s="675"/>
      <c r="H14" s="669"/>
      <c r="I14" s="674"/>
      <c r="J14" s="669"/>
      <c r="K14" s="669"/>
      <c r="L14" s="669"/>
      <c r="M14" s="675"/>
      <c r="N14" s="195" t="s">
        <v>12</v>
      </c>
      <c r="O14" s="196" t="s">
        <v>42</v>
      </c>
      <c r="P14" s="265" t="s">
        <v>515</v>
      </c>
      <c r="Q14" s="197" t="s">
        <v>155</v>
      </c>
      <c r="R14" s="195" t="s">
        <v>13</v>
      </c>
      <c r="S14" s="196" t="s">
        <v>14</v>
      </c>
      <c r="T14" s="197" t="s">
        <v>235</v>
      </c>
      <c r="U14" s="669"/>
      <c r="V14" s="675"/>
      <c r="W14" s="669"/>
      <c r="X14" s="211" t="s">
        <v>105</v>
      </c>
      <c r="Y14" s="211" t="s">
        <v>96</v>
      </c>
      <c r="AA14" s="53"/>
      <c r="AB14" s="53"/>
      <c r="AC14" s="53"/>
      <c r="AD14" s="53"/>
      <c r="AE14" s="53"/>
      <c r="AF14" s="53"/>
    </row>
    <row r="15" spans="2:32" ht="4.5" customHeight="1" thickBot="1">
      <c r="B15" s="37"/>
      <c r="C15" s="37"/>
      <c r="D15" s="37"/>
      <c r="E15" s="37"/>
      <c r="F15" s="37"/>
      <c r="G15" s="37"/>
      <c r="H15" s="55"/>
      <c r="I15" s="55"/>
      <c r="J15" s="55"/>
      <c r="K15" s="56"/>
      <c r="L15" s="161"/>
      <c r="M15" s="37"/>
      <c r="N15" s="38"/>
      <c r="O15" s="38"/>
      <c r="P15" s="38"/>
      <c r="Q15" s="38"/>
      <c r="R15" s="38"/>
      <c r="S15" s="38"/>
      <c r="T15" s="38"/>
      <c r="U15" s="38"/>
      <c r="V15" s="38"/>
      <c r="W15" s="38"/>
      <c r="X15" s="38"/>
      <c r="Y15" s="38"/>
      <c r="AA15" s="53"/>
      <c r="AB15" s="53"/>
      <c r="AC15" s="53"/>
      <c r="AD15" s="53"/>
      <c r="AE15" s="53"/>
      <c r="AF15" s="53"/>
    </row>
    <row r="16" spans="2:32" ht="12.75">
      <c r="B16" s="266"/>
      <c r="C16" s="779" t="s">
        <v>45</v>
      </c>
      <c r="D16" s="779"/>
      <c r="E16" s="779"/>
      <c r="F16" s="779"/>
      <c r="G16" s="266"/>
      <c r="H16" s="267"/>
      <c r="I16" s="267"/>
      <c r="J16" s="267"/>
      <c r="K16" s="268"/>
      <c r="L16" s="269"/>
      <c r="M16" s="270"/>
      <c r="N16" s="271"/>
      <c r="O16" s="271"/>
      <c r="P16" s="271"/>
      <c r="Q16" s="272"/>
      <c r="R16" s="266"/>
      <c r="S16" s="273"/>
      <c r="T16" s="274"/>
      <c r="U16" s="275"/>
      <c r="V16" s="274"/>
      <c r="W16" s="276"/>
      <c r="X16" s="276"/>
      <c r="Y16" s="277"/>
      <c r="Z16" s="251"/>
      <c r="AA16" s="89"/>
      <c r="AB16" s="89"/>
      <c r="AC16" s="89"/>
      <c r="AD16" s="53"/>
      <c r="AE16" s="53"/>
      <c r="AF16" s="53"/>
    </row>
    <row r="17" spans="2:32" ht="12.75" customHeight="1">
      <c r="B17" s="279" t="s">
        <v>380</v>
      </c>
      <c r="C17" s="777" t="s">
        <v>257</v>
      </c>
      <c r="D17" s="777"/>
      <c r="E17" s="777"/>
      <c r="F17" s="777"/>
      <c r="G17" s="279" t="s">
        <v>21</v>
      </c>
      <c r="H17" s="278" t="s">
        <v>87</v>
      </c>
      <c r="I17" s="278" t="s">
        <v>296</v>
      </c>
      <c r="J17" s="278" t="s">
        <v>82</v>
      </c>
      <c r="K17" s="359" t="s">
        <v>220</v>
      </c>
      <c r="L17" s="569">
        <f aca="true" t="shared" si="0" ref="L17:L24">N17</f>
        <v>191962.34</v>
      </c>
      <c r="M17" s="606">
        <v>1</v>
      </c>
      <c r="N17" s="607">
        <f aca="true" t="shared" si="1" ref="N17:N24">O17+P17+Q17</f>
        <v>191962.34</v>
      </c>
      <c r="O17" s="608">
        <v>191962.34</v>
      </c>
      <c r="P17" s="281">
        <v>0</v>
      </c>
      <c r="Q17" s="281">
        <v>0</v>
      </c>
      <c r="R17" s="361" t="s">
        <v>16</v>
      </c>
      <c r="S17" s="362">
        <v>200</v>
      </c>
      <c r="T17" s="283">
        <v>1</v>
      </c>
      <c r="U17" s="296">
        <v>456</v>
      </c>
      <c r="V17" s="283" t="s">
        <v>117</v>
      </c>
      <c r="W17" s="363"/>
      <c r="X17" s="363"/>
      <c r="Y17" s="285" t="s">
        <v>106</v>
      </c>
      <c r="Z17" s="335"/>
      <c r="AA17" s="340"/>
      <c r="AB17" s="340"/>
      <c r="AC17" s="355"/>
      <c r="AD17" s="328"/>
      <c r="AE17" s="328"/>
      <c r="AF17" s="328"/>
    </row>
    <row r="18" spans="2:32" ht="18">
      <c r="B18" s="278" t="s">
        <v>381</v>
      </c>
      <c r="C18" s="777" t="s">
        <v>338</v>
      </c>
      <c r="D18" s="777"/>
      <c r="E18" s="777"/>
      <c r="F18" s="777"/>
      <c r="G18" s="279" t="s">
        <v>21</v>
      </c>
      <c r="H18" s="278" t="s">
        <v>87</v>
      </c>
      <c r="I18" s="278" t="s">
        <v>372</v>
      </c>
      <c r="J18" s="278" t="s">
        <v>82</v>
      </c>
      <c r="K18" s="359" t="s">
        <v>339</v>
      </c>
      <c r="L18" s="569">
        <f t="shared" si="0"/>
        <v>387924.04</v>
      </c>
      <c r="M18" s="606">
        <v>1</v>
      </c>
      <c r="N18" s="607">
        <f t="shared" si="1"/>
        <v>387924.04</v>
      </c>
      <c r="O18" s="609">
        <v>387924.04</v>
      </c>
      <c r="P18" s="281">
        <v>0</v>
      </c>
      <c r="Q18" s="281">
        <v>0</v>
      </c>
      <c r="R18" s="279" t="s">
        <v>16</v>
      </c>
      <c r="S18" s="282">
        <v>100</v>
      </c>
      <c r="T18" s="283">
        <v>1</v>
      </c>
      <c r="U18" s="296">
        <v>261</v>
      </c>
      <c r="V18" s="283" t="s">
        <v>117</v>
      </c>
      <c r="W18" s="284"/>
      <c r="X18" s="360"/>
      <c r="Y18" s="279" t="s">
        <v>106</v>
      </c>
      <c r="Z18" s="335"/>
      <c r="AA18" s="451"/>
      <c r="AB18" s="451"/>
      <c r="AC18" s="452"/>
      <c r="AD18" s="450"/>
      <c r="AE18" s="450"/>
      <c r="AF18" s="450"/>
    </row>
    <row r="19" spans="2:32" ht="12.75" customHeight="1">
      <c r="B19" s="279" t="s">
        <v>382</v>
      </c>
      <c r="C19" s="777" t="s">
        <v>254</v>
      </c>
      <c r="D19" s="777"/>
      <c r="E19" s="777"/>
      <c r="F19" s="777"/>
      <c r="G19" s="279" t="s">
        <v>21</v>
      </c>
      <c r="H19" s="278" t="s">
        <v>87</v>
      </c>
      <c r="I19" s="278" t="s">
        <v>136</v>
      </c>
      <c r="J19" s="278" t="s">
        <v>82</v>
      </c>
      <c r="K19" s="359" t="s">
        <v>148</v>
      </c>
      <c r="L19" s="569">
        <f t="shared" si="0"/>
        <v>177607.81</v>
      </c>
      <c r="M19" s="606">
        <v>1</v>
      </c>
      <c r="N19" s="607">
        <f t="shared" si="1"/>
        <v>177607.81</v>
      </c>
      <c r="O19" s="609">
        <v>177607.81</v>
      </c>
      <c r="P19" s="281">
        <v>0</v>
      </c>
      <c r="Q19" s="281">
        <v>0</v>
      </c>
      <c r="R19" s="361" t="s">
        <v>16</v>
      </c>
      <c r="S19" s="362">
        <v>130</v>
      </c>
      <c r="T19" s="283">
        <v>1</v>
      </c>
      <c r="U19" s="296">
        <v>384</v>
      </c>
      <c r="V19" s="283" t="s">
        <v>117</v>
      </c>
      <c r="W19" s="363"/>
      <c r="X19" s="363"/>
      <c r="Y19" s="285" t="s">
        <v>106</v>
      </c>
      <c r="Z19" s="335"/>
      <c r="AA19" s="451"/>
      <c r="AB19" s="451"/>
      <c r="AC19" s="452"/>
      <c r="AD19" s="450"/>
      <c r="AE19" s="450"/>
      <c r="AF19" s="450"/>
    </row>
    <row r="20" spans="2:32" ht="12.75" customHeight="1">
      <c r="B20" s="279" t="s">
        <v>383</v>
      </c>
      <c r="C20" s="777" t="s">
        <v>340</v>
      </c>
      <c r="D20" s="777"/>
      <c r="E20" s="777"/>
      <c r="F20" s="777"/>
      <c r="G20" s="279" t="s">
        <v>21</v>
      </c>
      <c r="H20" s="278" t="s">
        <v>87</v>
      </c>
      <c r="I20" s="278" t="s">
        <v>136</v>
      </c>
      <c r="J20" s="278" t="s">
        <v>82</v>
      </c>
      <c r="K20" s="359" t="s">
        <v>62</v>
      </c>
      <c r="L20" s="569">
        <f t="shared" si="0"/>
        <v>359839.73</v>
      </c>
      <c r="M20" s="606">
        <v>1</v>
      </c>
      <c r="N20" s="607">
        <f t="shared" si="1"/>
        <v>359839.73</v>
      </c>
      <c r="O20" s="610">
        <v>359839.73</v>
      </c>
      <c r="P20" s="281">
        <v>0</v>
      </c>
      <c r="Q20" s="281">
        <v>0</v>
      </c>
      <c r="R20" s="361" t="s">
        <v>16</v>
      </c>
      <c r="S20" s="362">
        <v>50</v>
      </c>
      <c r="T20" s="283">
        <v>1</v>
      </c>
      <c r="U20" s="296">
        <v>328</v>
      </c>
      <c r="V20" s="283" t="s">
        <v>117</v>
      </c>
      <c r="W20" s="363"/>
      <c r="X20" s="363"/>
      <c r="Y20" s="285" t="s">
        <v>106</v>
      </c>
      <c r="Z20" s="335"/>
      <c r="AA20" s="340"/>
      <c r="AB20" s="340"/>
      <c r="AC20" s="355"/>
      <c r="AD20" s="328"/>
      <c r="AE20" s="328"/>
      <c r="AF20" s="328"/>
    </row>
    <row r="21" spans="2:32" ht="17.25" customHeight="1">
      <c r="B21" s="279" t="s">
        <v>384</v>
      </c>
      <c r="C21" s="777" t="s">
        <v>253</v>
      </c>
      <c r="D21" s="777"/>
      <c r="E21" s="777"/>
      <c r="F21" s="777"/>
      <c r="G21" s="279" t="s">
        <v>21</v>
      </c>
      <c r="H21" s="278" t="s">
        <v>87</v>
      </c>
      <c r="I21" s="278" t="s">
        <v>295</v>
      </c>
      <c r="J21" s="278" t="s">
        <v>82</v>
      </c>
      <c r="K21" s="359" t="s">
        <v>114</v>
      </c>
      <c r="L21" s="569">
        <f t="shared" si="0"/>
        <v>282245.8</v>
      </c>
      <c r="M21" s="606">
        <v>1</v>
      </c>
      <c r="N21" s="607">
        <f t="shared" si="1"/>
        <v>282245.8</v>
      </c>
      <c r="O21" s="610">
        <v>282245.8</v>
      </c>
      <c r="P21" s="281">
        <v>0</v>
      </c>
      <c r="Q21" s="281">
        <v>0</v>
      </c>
      <c r="R21" s="361" t="s">
        <v>16</v>
      </c>
      <c r="S21" s="362">
        <v>150</v>
      </c>
      <c r="T21" s="283">
        <v>1</v>
      </c>
      <c r="U21" s="296">
        <v>348</v>
      </c>
      <c r="V21" s="283" t="s">
        <v>117</v>
      </c>
      <c r="W21" s="363"/>
      <c r="X21" s="363"/>
      <c r="Y21" s="285" t="s">
        <v>106</v>
      </c>
      <c r="Z21" s="335"/>
      <c r="AA21" s="451"/>
      <c r="AB21" s="451"/>
      <c r="AC21" s="452"/>
      <c r="AD21" s="450"/>
      <c r="AE21" s="450"/>
      <c r="AF21" s="450"/>
    </row>
    <row r="22" spans="2:32" ht="12.75" customHeight="1">
      <c r="B22" s="279" t="s">
        <v>385</v>
      </c>
      <c r="C22" s="777" t="s">
        <v>256</v>
      </c>
      <c r="D22" s="777"/>
      <c r="E22" s="777"/>
      <c r="F22" s="777"/>
      <c r="G22" s="279" t="s">
        <v>21</v>
      </c>
      <c r="H22" s="278" t="s">
        <v>87</v>
      </c>
      <c r="I22" s="278" t="s">
        <v>298</v>
      </c>
      <c r="J22" s="278" t="s">
        <v>82</v>
      </c>
      <c r="K22" s="359" t="s">
        <v>66</v>
      </c>
      <c r="L22" s="569">
        <f t="shared" si="0"/>
        <v>144349.75</v>
      </c>
      <c r="M22" s="606">
        <v>1</v>
      </c>
      <c r="N22" s="607">
        <f t="shared" si="1"/>
        <v>144349.75</v>
      </c>
      <c r="O22" s="611">
        <v>144349.75</v>
      </c>
      <c r="P22" s="281">
        <v>0</v>
      </c>
      <c r="Q22" s="281">
        <v>0</v>
      </c>
      <c r="R22" s="361" t="s">
        <v>16</v>
      </c>
      <c r="S22" s="362">
        <v>48</v>
      </c>
      <c r="T22" s="283">
        <v>1</v>
      </c>
      <c r="U22" s="296">
        <v>505</v>
      </c>
      <c r="V22" s="283" t="s">
        <v>117</v>
      </c>
      <c r="W22" s="363"/>
      <c r="X22" s="363"/>
      <c r="Y22" s="285" t="s">
        <v>106</v>
      </c>
      <c r="Z22" s="335"/>
      <c r="AA22" s="340"/>
      <c r="AB22" s="340"/>
      <c r="AC22" s="355"/>
      <c r="AD22" s="328"/>
      <c r="AE22" s="328"/>
      <c r="AF22" s="328"/>
    </row>
    <row r="23" spans="2:32" ht="12.75" customHeight="1">
      <c r="B23" s="279" t="s">
        <v>386</v>
      </c>
      <c r="C23" s="777" t="s">
        <v>255</v>
      </c>
      <c r="D23" s="777"/>
      <c r="E23" s="777"/>
      <c r="F23" s="777"/>
      <c r="G23" s="279" t="s">
        <v>21</v>
      </c>
      <c r="H23" s="278" t="s">
        <v>87</v>
      </c>
      <c r="I23" s="278" t="s">
        <v>297</v>
      </c>
      <c r="J23" s="278" t="s">
        <v>82</v>
      </c>
      <c r="K23" s="359" t="s">
        <v>209</v>
      </c>
      <c r="L23" s="569">
        <f t="shared" si="0"/>
        <v>134431.57</v>
      </c>
      <c r="M23" s="606">
        <v>1</v>
      </c>
      <c r="N23" s="607">
        <f t="shared" si="1"/>
        <v>134431.57</v>
      </c>
      <c r="O23" s="611">
        <v>134431.57</v>
      </c>
      <c r="P23" s="281">
        <v>0</v>
      </c>
      <c r="Q23" s="281">
        <v>0</v>
      </c>
      <c r="R23" s="361" t="s">
        <v>16</v>
      </c>
      <c r="S23" s="362">
        <v>48</v>
      </c>
      <c r="T23" s="283">
        <v>1</v>
      </c>
      <c r="U23" s="296">
        <v>529</v>
      </c>
      <c r="V23" s="283" t="s">
        <v>117</v>
      </c>
      <c r="W23" s="363"/>
      <c r="X23" s="363"/>
      <c r="Y23" s="285" t="s">
        <v>106</v>
      </c>
      <c r="Z23" s="335"/>
      <c r="AA23" s="451"/>
      <c r="AB23" s="451"/>
      <c r="AC23" s="452"/>
      <c r="AD23" s="450"/>
      <c r="AE23" s="450"/>
      <c r="AF23" s="450"/>
    </row>
    <row r="24" spans="2:32" ht="12.75">
      <c r="B24" s="278" t="s">
        <v>387</v>
      </c>
      <c r="C24" s="777" t="s">
        <v>252</v>
      </c>
      <c r="D24" s="777"/>
      <c r="E24" s="777"/>
      <c r="F24" s="777"/>
      <c r="G24" s="279" t="s">
        <v>21</v>
      </c>
      <c r="H24" s="278" t="s">
        <v>87</v>
      </c>
      <c r="I24" s="278" t="s">
        <v>294</v>
      </c>
      <c r="J24" s="278" t="s">
        <v>82</v>
      </c>
      <c r="K24" s="359" t="s">
        <v>73</v>
      </c>
      <c r="L24" s="569">
        <f t="shared" si="0"/>
        <v>118439.96639999999</v>
      </c>
      <c r="M24" s="606">
        <v>1</v>
      </c>
      <c r="N24" s="607">
        <f t="shared" si="1"/>
        <v>118439.96639999999</v>
      </c>
      <c r="O24" s="611">
        <v>118439.96639999999</v>
      </c>
      <c r="P24" s="489">
        <v>0</v>
      </c>
      <c r="Q24" s="281">
        <v>0</v>
      </c>
      <c r="R24" s="279" t="s">
        <v>16</v>
      </c>
      <c r="S24" s="282">
        <v>40</v>
      </c>
      <c r="T24" s="283">
        <v>1</v>
      </c>
      <c r="U24" s="296">
        <v>256</v>
      </c>
      <c r="V24" s="283" t="s">
        <v>117</v>
      </c>
      <c r="W24" s="360"/>
      <c r="X24" s="360"/>
      <c r="Y24" s="279" t="s">
        <v>106</v>
      </c>
      <c r="Z24" s="335"/>
      <c r="AA24" s="451"/>
      <c r="AB24" s="451"/>
      <c r="AC24" s="452"/>
      <c r="AD24" s="450"/>
      <c r="AE24" s="450"/>
      <c r="AF24" s="450"/>
    </row>
    <row r="25" spans="2:32" ht="18.75" customHeight="1">
      <c r="B25" s="279" t="s">
        <v>488</v>
      </c>
      <c r="C25" s="777" t="s">
        <v>500</v>
      </c>
      <c r="D25" s="777"/>
      <c r="E25" s="777"/>
      <c r="F25" s="777"/>
      <c r="G25" s="279" t="s">
        <v>21</v>
      </c>
      <c r="H25" s="278" t="s">
        <v>87</v>
      </c>
      <c r="I25" s="278" t="s">
        <v>455</v>
      </c>
      <c r="J25" s="278" t="s">
        <v>82</v>
      </c>
      <c r="K25" s="359" t="s">
        <v>17</v>
      </c>
      <c r="L25" s="569">
        <f aca="true" t="shared" si="2" ref="L25:L32">N25</f>
        <v>138659.16</v>
      </c>
      <c r="M25" s="606">
        <v>1</v>
      </c>
      <c r="N25" s="607">
        <f aca="true" t="shared" si="3" ref="N25:N32">O25+P25+Q25</f>
        <v>138659.16</v>
      </c>
      <c r="O25" s="611">
        <v>138659.16</v>
      </c>
      <c r="P25" s="490">
        <v>0</v>
      </c>
      <c r="Q25" s="281">
        <v>0</v>
      </c>
      <c r="R25" s="361" t="s">
        <v>16</v>
      </c>
      <c r="S25" s="362">
        <v>48</v>
      </c>
      <c r="T25" s="283">
        <v>1</v>
      </c>
      <c r="U25" s="296">
        <v>200</v>
      </c>
      <c r="V25" s="283" t="s">
        <v>117</v>
      </c>
      <c r="W25" s="363"/>
      <c r="X25" s="363"/>
      <c r="Y25" s="285" t="s">
        <v>106</v>
      </c>
      <c r="Z25" s="335"/>
      <c r="AA25" s="451"/>
      <c r="AB25" s="451"/>
      <c r="AC25" s="452"/>
      <c r="AD25" s="450"/>
      <c r="AE25" s="450"/>
      <c r="AF25" s="450"/>
    </row>
    <row r="26" spans="2:32" ht="18.75" customHeight="1">
      <c r="B26" s="367" t="s">
        <v>512</v>
      </c>
      <c r="C26" s="777" t="s">
        <v>513</v>
      </c>
      <c r="D26" s="777"/>
      <c r="E26" s="777"/>
      <c r="F26" s="777"/>
      <c r="G26" s="279" t="s">
        <v>21</v>
      </c>
      <c r="H26" s="278" t="s">
        <v>87</v>
      </c>
      <c r="I26" s="278" t="s">
        <v>294</v>
      </c>
      <c r="J26" s="278" t="s">
        <v>82</v>
      </c>
      <c r="K26" s="359" t="s">
        <v>514</v>
      </c>
      <c r="L26" s="569">
        <f t="shared" si="2"/>
        <v>39099.39</v>
      </c>
      <c r="M26" s="606">
        <v>1</v>
      </c>
      <c r="N26" s="607">
        <f t="shared" si="3"/>
        <v>39099.39</v>
      </c>
      <c r="O26" s="611"/>
      <c r="P26" s="488">
        <v>39099.39</v>
      </c>
      <c r="Q26" s="281">
        <v>0</v>
      </c>
      <c r="R26" s="279" t="s">
        <v>287</v>
      </c>
      <c r="S26" s="282">
        <v>400</v>
      </c>
      <c r="T26" s="283">
        <v>1</v>
      </c>
      <c r="U26" s="296">
        <v>85</v>
      </c>
      <c r="V26" s="283" t="s">
        <v>117</v>
      </c>
      <c r="W26" s="360"/>
      <c r="X26" s="360"/>
      <c r="Y26" s="279" t="s">
        <v>106</v>
      </c>
      <c r="Z26" s="251"/>
      <c r="AA26" s="328"/>
      <c r="AB26" s="328"/>
      <c r="AC26" s="328"/>
      <c r="AD26" s="328"/>
      <c r="AE26" s="328"/>
      <c r="AF26" s="328"/>
    </row>
    <row r="27" spans="2:32" ht="18.75" customHeight="1">
      <c r="B27" s="367" t="s">
        <v>550</v>
      </c>
      <c r="C27" s="777" t="s">
        <v>546</v>
      </c>
      <c r="D27" s="777"/>
      <c r="E27" s="777"/>
      <c r="F27" s="777"/>
      <c r="G27" s="279" t="s">
        <v>21</v>
      </c>
      <c r="H27" s="278" t="s">
        <v>87</v>
      </c>
      <c r="I27" s="278" t="s">
        <v>555</v>
      </c>
      <c r="J27" s="278" t="s">
        <v>82</v>
      </c>
      <c r="K27" s="359" t="s">
        <v>17</v>
      </c>
      <c r="L27" s="569">
        <f t="shared" si="2"/>
        <v>208800</v>
      </c>
      <c r="M27" s="606">
        <v>1</v>
      </c>
      <c r="N27" s="607">
        <f t="shared" si="3"/>
        <v>208800</v>
      </c>
      <c r="O27" s="612"/>
      <c r="P27" s="490">
        <v>0</v>
      </c>
      <c r="Q27" s="281">
        <v>208800</v>
      </c>
      <c r="R27" s="279" t="s">
        <v>287</v>
      </c>
      <c r="S27" s="282">
        <v>400</v>
      </c>
      <c r="T27" s="283">
        <v>1</v>
      </c>
      <c r="U27" s="296">
        <v>85</v>
      </c>
      <c r="V27" s="283" t="s">
        <v>117</v>
      </c>
      <c r="W27" s="360"/>
      <c r="X27" s="360" t="s">
        <v>106</v>
      </c>
      <c r="Y27" s="279"/>
      <c r="Z27" s="251"/>
      <c r="AA27" s="328"/>
      <c r="AB27" s="328"/>
      <c r="AC27" s="328"/>
      <c r="AD27" s="328"/>
      <c r="AE27" s="328"/>
      <c r="AF27" s="328"/>
    </row>
    <row r="28" spans="2:32" ht="18.75" customHeight="1">
      <c r="B28" s="367" t="s">
        <v>551</v>
      </c>
      <c r="C28" s="777" t="s">
        <v>546</v>
      </c>
      <c r="D28" s="777"/>
      <c r="E28" s="777"/>
      <c r="F28" s="777"/>
      <c r="G28" s="279" t="s">
        <v>21</v>
      </c>
      <c r="H28" s="278" t="s">
        <v>87</v>
      </c>
      <c r="I28" s="278" t="s">
        <v>555</v>
      </c>
      <c r="J28" s="278" t="s">
        <v>82</v>
      </c>
      <c r="K28" s="359" t="s">
        <v>215</v>
      </c>
      <c r="L28" s="569">
        <f t="shared" si="2"/>
        <v>175160</v>
      </c>
      <c r="M28" s="606">
        <v>1</v>
      </c>
      <c r="N28" s="607">
        <f t="shared" si="3"/>
        <v>175160</v>
      </c>
      <c r="O28" s="607"/>
      <c r="P28" s="491">
        <v>0</v>
      </c>
      <c r="Q28" s="281">
        <v>175160</v>
      </c>
      <c r="R28" s="279" t="s">
        <v>287</v>
      </c>
      <c r="S28" s="282">
        <v>400</v>
      </c>
      <c r="T28" s="283">
        <v>1</v>
      </c>
      <c r="U28" s="296">
        <v>85</v>
      </c>
      <c r="V28" s="283" t="s">
        <v>117</v>
      </c>
      <c r="W28" s="360"/>
      <c r="X28" s="360" t="s">
        <v>106</v>
      </c>
      <c r="Y28" s="279"/>
      <c r="Z28" s="251"/>
      <c r="AA28" s="328"/>
      <c r="AB28" s="328"/>
      <c r="AC28" s="328"/>
      <c r="AD28" s="328"/>
      <c r="AE28" s="328"/>
      <c r="AF28" s="328"/>
    </row>
    <row r="29" spans="2:32" ht="18.75" customHeight="1">
      <c r="B29" s="367" t="s">
        <v>552</v>
      </c>
      <c r="C29" s="777" t="s">
        <v>546</v>
      </c>
      <c r="D29" s="777"/>
      <c r="E29" s="777"/>
      <c r="F29" s="777"/>
      <c r="G29" s="279" t="s">
        <v>21</v>
      </c>
      <c r="H29" s="278" t="s">
        <v>87</v>
      </c>
      <c r="I29" s="278" t="s">
        <v>555</v>
      </c>
      <c r="J29" s="278" t="s">
        <v>82</v>
      </c>
      <c r="K29" s="359" t="s">
        <v>114</v>
      </c>
      <c r="L29" s="569">
        <f t="shared" si="2"/>
        <v>241860</v>
      </c>
      <c r="M29" s="606">
        <v>1</v>
      </c>
      <c r="N29" s="607">
        <f t="shared" si="3"/>
        <v>241860</v>
      </c>
      <c r="O29" s="607"/>
      <c r="P29" s="281">
        <v>0</v>
      </c>
      <c r="Q29" s="281">
        <v>241860</v>
      </c>
      <c r="R29" s="279" t="s">
        <v>287</v>
      </c>
      <c r="S29" s="282">
        <v>400</v>
      </c>
      <c r="T29" s="283">
        <v>1</v>
      </c>
      <c r="U29" s="296">
        <v>85</v>
      </c>
      <c r="V29" s="283" t="s">
        <v>117</v>
      </c>
      <c r="W29" s="360"/>
      <c r="X29" s="360" t="s">
        <v>106</v>
      </c>
      <c r="Y29" s="279"/>
      <c r="Z29" s="251"/>
      <c r="AA29" s="328"/>
      <c r="AB29" s="328"/>
      <c r="AC29" s="328"/>
      <c r="AD29" s="328"/>
      <c r="AE29" s="328"/>
      <c r="AF29" s="328"/>
    </row>
    <row r="30" spans="2:32" ht="18.75" customHeight="1">
      <c r="B30" s="367" t="s">
        <v>553</v>
      </c>
      <c r="C30" s="777" t="s">
        <v>546</v>
      </c>
      <c r="D30" s="777"/>
      <c r="E30" s="777"/>
      <c r="F30" s="777"/>
      <c r="G30" s="279" t="s">
        <v>21</v>
      </c>
      <c r="H30" s="278" t="s">
        <v>87</v>
      </c>
      <c r="I30" s="278" t="s">
        <v>555</v>
      </c>
      <c r="J30" s="278" t="s">
        <v>82</v>
      </c>
      <c r="K30" s="359" t="s">
        <v>53</v>
      </c>
      <c r="L30" s="569">
        <f t="shared" si="2"/>
        <v>57420</v>
      </c>
      <c r="M30" s="606">
        <v>1</v>
      </c>
      <c r="N30" s="607">
        <f t="shared" si="3"/>
        <v>57420</v>
      </c>
      <c r="O30" s="607"/>
      <c r="P30" s="281">
        <v>0</v>
      </c>
      <c r="Q30" s="281">
        <v>57420</v>
      </c>
      <c r="R30" s="279" t="s">
        <v>287</v>
      </c>
      <c r="S30" s="282">
        <v>400</v>
      </c>
      <c r="T30" s="283">
        <v>1</v>
      </c>
      <c r="U30" s="296">
        <v>85</v>
      </c>
      <c r="V30" s="283" t="s">
        <v>117</v>
      </c>
      <c r="W30" s="360"/>
      <c r="X30" s="360" t="s">
        <v>106</v>
      </c>
      <c r="Y30" s="279"/>
      <c r="Z30" s="251"/>
      <c r="AA30" s="328"/>
      <c r="AB30" s="328"/>
      <c r="AC30" s="328"/>
      <c r="AD30" s="328"/>
      <c r="AE30" s="328"/>
      <c r="AF30" s="328"/>
    </row>
    <row r="31" spans="2:32" ht="18.75" customHeight="1">
      <c r="B31" s="367" t="s">
        <v>554</v>
      </c>
      <c r="C31" s="777" t="s">
        <v>546</v>
      </c>
      <c r="D31" s="777"/>
      <c r="E31" s="777"/>
      <c r="F31" s="777"/>
      <c r="G31" s="279" t="s">
        <v>21</v>
      </c>
      <c r="H31" s="278" t="s">
        <v>87</v>
      </c>
      <c r="I31" s="278" t="s">
        <v>555</v>
      </c>
      <c r="J31" s="278" t="s">
        <v>82</v>
      </c>
      <c r="K31" s="359" t="s">
        <v>209</v>
      </c>
      <c r="L31" s="569">
        <f>N31</f>
        <v>245920</v>
      </c>
      <c r="M31" s="606">
        <v>1</v>
      </c>
      <c r="N31" s="607">
        <f>O31+P31+Q31</f>
        <v>245920</v>
      </c>
      <c r="O31" s="607"/>
      <c r="P31" s="281">
        <v>0</v>
      </c>
      <c r="Q31" s="281">
        <v>245920</v>
      </c>
      <c r="R31" s="279" t="s">
        <v>287</v>
      </c>
      <c r="S31" s="282">
        <v>400</v>
      </c>
      <c r="T31" s="283">
        <v>1</v>
      </c>
      <c r="U31" s="296">
        <v>85</v>
      </c>
      <c r="V31" s="283" t="s">
        <v>117</v>
      </c>
      <c r="W31" s="360"/>
      <c r="X31" s="360" t="s">
        <v>106</v>
      </c>
      <c r="Y31" s="279"/>
      <c r="Z31" s="251"/>
      <c r="AA31" s="328"/>
      <c r="AB31" s="328"/>
      <c r="AC31" s="328"/>
      <c r="AD31" s="328"/>
      <c r="AE31" s="328"/>
      <c r="AF31" s="328"/>
    </row>
    <row r="32" spans="2:32" ht="18.75" customHeight="1">
      <c r="B32" s="367" t="s">
        <v>577</v>
      </c>
      <c r="C32" s="777" t="s">
        <v>587</v>
      </c>
      <c r="D32" s="777"/>
      <c r="E32" s="777"/>
      <c r="F32" s="777"/>
      <c r="G32" s="279" t="s">
        <v>21</v>
      </c>
      <c r="H32" s="278" t="s">
        <v>87</v>
      </c>
      <c r="I32" s="278" t="s">
        <v>294</v>
      </c>
      <c r="J32" s="278" t="s">
        <v>82</v>
      </c>
      <c r="K32" s="359" t="s">
        <v>17</v>
      </c>
      <c r="L32" s="569">
        <f t="shared" si="2"/>
        <v>49706</v>
      </c>
      <c r="M32" s="606">
        <v>1</v>
      </c>
      <c r="N32" s="607">
        <f t="shared" si="3"/>
        <v>49706</v>
      </c>
      <c r="O32" s="569">
        <v>49706</v>
      </c>
      <c r="P32" s="281">
        <v>0</v>
      </c>
      <c r="Q32" s="281">
        <v>0</v>
      </c>
      <c r="R32" s="279" t="s">
        <v>287</v>
      </c>
      <c r="S32" s="282">
        <v>400</v>
      </c>
      <c r="T32" s="283">
        <v>1</v>
      </c>
      <c r="U32" s="296">
        <v>85</v>
      </c>
      <c r="V32" s="283" t="s">
        <v>117</v>
      </c>
      <c r="W32" s="360"/>
      <c r="X32" s="360" t="s">
        <v>106</v>
      </c>
      <c r="Y32" s="279"/>
      <c r="Z32" s="251"/>
      <c r="AA32" s="328"/>
      <c r="AB32" s="328"/>
      <c r="AC32" s="328"/>
      <c r="AD32" s="328"/>
      <c r="AE32" s="328"/>
      <c r="AF32" s="328"/>
    </row>
    <row r="33" spans="2:32" ht="12.75" customHeight="1">
      <c r="B33" s="279"/>
      <c r="C33" s="777"/>
      <c r="D33" s="777"/>
      <c r="E33" s="777"/>
      <c r="F33" s="777"/>
      <c r="G33" s="279"/>
      <c r="H33" s="278"/>
      <c r="I33" s="278"/>
      <c r="J33" s="278"/>
      <c r="K33" s="286"/>
      <c r="L33" s="280"/>
      <c r="M33" s="287"/>
      <c r="N33" s="281"/>
      <c r="O33" s="288"/>
      <c r="P33" s="288"/>
      <c r="Q33" s="281"/>
      <c r="R33" s="294"/>
      <c r="S33" s="295"/>
      <c r="T33" s="289"/>
      <c r="U33" s="297"/>
      <c r="V33" s="289"/>
      <c r="W33" s="290"/>
      <c r="X33" s="290"/>
      <c r="Y33" s="291"/>
      <c r="Z33" s="251"/>
      <c r="AA33" s="328"/>
      <c r="AB33" s="328"/>
      <c r="AC33" s="328"/>
      <c r="AD33" s="328"/>
      <c r="AE33" s="328"/>
      <c r="AF33" s="328"/>
    </row>
    <row r="34" spans="2:32" ht="12.75" customHeight="1" thickBot="1">
      <c r="B34" s="90"/>
      <c r="C34" s="778"/>
      <c r="D34" s="778"/>
      <c r="E34" s="778"/>
      <c r="F34" s="778"/>
      <c r="G34" s="90"/>
      <c r="H34" s="98"/>
      <c r="I34" s="98"/>
      <c r="J34" s="98"/>
      <c r="K34" s="39"/>
      <c r="L34" s="92"/>
      <c r="M34" s="119"/>
      <c r="N34" s="368"/>
      <c r="O34" s="369"/>
      <c r="P34" s="369"/>
      <c r="Q34" s="370"/>
      <c r="R34" s="371"/>
      <c r="S34" s="372"/>
      <c r="T34" s="121"/>
      <c r="U34" s="373"/>
      <c r="V34" s="121"/>
      <c r="W34" s="61"/>
      <c r="X34" s="292"/>
      <c r="Y34" s="293"/>
      <c r="Z34" s="251"/>
      <c r="AA34" s="725"/>
      <c r="AB34" s="725"/>
      <c r="AC34" s="167"/>
      <c r="AD34" s="328"/>
      <c r="AE34" s="328"/>
      <c r="AF34" s="328"/>
    </row>
    <row r="35" spans="2:32" ht="13.5" thickBot="1">
      <c r="B35" s="1"/>
      <c r="C35" s="1"/>
      <c r="D35" s="1"/>
      <c r="E35" s="1"/>
      <c r="F35" s="1"/>
      <c r="G35" s="1"/>
      <c r="H35" s="1"/>
      <c r="I35" s="1"/>
      <c r="J35" s="1"/>
      <c r="K35" s="85" t="s">
        <v>12</v>
      </c>
      <c r="L35" s="79">
        <f>SUM(L17:L34)</f>
        <v>2953425.5564</v>
      </c>
      <c r="M35" s="166"/>
      <c r="N35" s="79">
        <f>SUM(N17:N34)</f>
        <v>2953425.5564</v>
      </c>
      <c r="O35" s="79">
        <f>SUM(O17:O34)</f>
        <v>1985166.1664</v>
      </c>
      <c r="P35" s="79">
        <f>SUM(P17:P34)</f>
        <v>39099.39</v>
      </c>
      <c r="Q35" s="79">
        <f>SUM(Q17:Q34)</f>
        <v>929160</v>
      </c>
      <c r="R35" s="1"/>
      <c r="S35" s="1"/>
      <c r="T35" s="63"/>
      <c r="U35" s="63"/>
      <c r="V35" s="63"/>
      <c r="W35" s="63"/>
      <c r="X35" s="63"/>
      <c r="Y35" s="63"/>
      <c r="Z35" s="258"/>
      <c r="AA35" s="328"/>
      <c r="AB35" s="328"/>
      <c r="AC35" s="328"/>
      <c r="AD35" s="328"/>
      <c r="AE35" s="328"/>
      <c r="AF35" s="328"/>
    </row>
    <row r="36" spans="2:32" ht="12.75">
      <c r="B36" s="1"/>
      <c r="C36" s="1"/>
      <c r="D36" s="1"/>
      <c r="E36" s="1"/>
      <c r="F36" s="1"/>
      <c r="G36" s="1"/>
      <c r="H36" s="1"/>
      <c r="I36" s="1"/>
      <c r="J36" s="1"/>
      <c r="K36" s="1"/>
      <c r="L36" s="1"/>
      <c r="Q36" s="1"/>
      <c r="R36" s="1"/>
      <c r="S36" s="1"/>
      <c r="T36" s="63"/>
      <c r="U36" s="63"/>
      <c r="V36" s="63"/>
      <c r="W36" s="63"/>
      <c r="X36" s="63"/>
      <c r="Y36" s="63"/>
      <c r="AA36" s="328"/>
      <c r="AB36" s="328"/>
      <c r="AC36" s="328"/>
      <c r="AD36" s="328"/>
      <c r="AE36" s="328"/>
      <c r="AF36" s="328"/>
    </row>
    <row r="37" spans="3:32" ht="12.75">
      <c r="C37" s="80"/>
      <c r="D37" s="338"/>
      <c r="O37" s="460"/>
      <c r="T37" s="54"/>
      <c r="U37" s="54"/>
      <c r="V37" s="54"/>
      <c r="W37" s="54"/>
      <c r="X37" s="54"/>
      <c r="Y37" s="54"/>
      <c r="AA37" s="328"/>
      <c r="AB37" s="328"/>
      <c r="AC37" s="328"/>
      <c r="AD37" s="328"/>
      <c r="AE37" s="328"/>
      <c r="AF37" s="328"/>
    </row>
    <row r="38" spans="5:31" ht="12.75">
      <c r="E38" s="21">
        <v>350</v>
      </c>
      <c r="F38" s="21">
        <v>5</v>
      </c>
      <c r="G38" s="21">
        <f>E38*F38</f>
        <v>1750</v>
      </c>
      <c r="O38" s="167"/>
      <c r="T38" s="700" t="s">
        <v>80</v>
      </c>
      <c r="U38" s="700"/>
      <c r="V38" s="700"/>
      <c r="W38" s="700"/>
      <c r="X38" s="700"/>
      <c r="Y38" s="700"/>
      <c r="AA38" s="725"/>
      <c r="AB38" s="725"/>
      <c r="AC38" s="167"/>
      <c r="AE38" s="167"/>
    </row>
    <row r="39" spans="20:25" ht="18" customHeight="1">
      <c r="T39" s="701" t="s">
        <v>19</v>
      </c>
      <c r="U39" s="701"/>
      <c r="V39" s="701"/>
      <c r="W39" s="701"/>
      <c r="X39" s="701"/>
      <c r="Y39" s="701"/>
    </row>
  </sheetData>
  <sheetProtection/>
  <mergeCells count="45">
    <mergeCell ref="B13:B14"/>
    <mergeCell ref="C13:F14"/>
    <mergeCell ref="B1:Y1"/>
    <mergeCell ref="B2:Y2"/>
    <mergeCell ref="B3:Y3"/>
    <mergeCell ref="B10:Y10"/>
    <mergeCell ref="Q4:R4"/>
    <mergeCell ref="K5:O5"/>
    <mergeCell ref="K6:O6"/>
    <mergeCell ref="J13:J14"/>
    <mergeCell ref="T39:Y39"/>
    <mergeCell ref="K13:K14"/>
    <mergeCell ref="V13:V14"/>
    <mergeCell ref="T38:Y38"/>
    <mergeCell ref="X13:Y13"/>
    <mergeCell ref="R13:T13"/>
    <mergeCell ref="U13:U14"/>
    <mergeCell ref="W13:W14"/>
    <mergeCell ref="N13:Q13"/>
    <mergeCell ref="L13:L14"/>
    <mergeCell ref="M13:M14"/>
    <mergeCell ref="C16:F16"/>
    <mergeCell ref="C23:F23"/>
    <mergeCell ref="I13:I14"/>
    <mergeCell ref="G13:G14"/>
    <mergeCell ref="H13:H14"/>
    <mergeCell ref="C17:F17"/>
    <mergeCell ref="C19:F19"/>
    <mergeCell ref="C22:F22"/>
    <mergeCell ref="C18:F18"/>
    <mergeCell ref="C24:F24"/>
    <mergeCell ref="C20:F20"/>
    <mergeCell ref="C21:F21"/>
    <mergeCell ref="AA38:AB38"/>
    <mergeCell ref="C34:F34"/>
    <mergeCell ref="C25:F25"/>
    <mergeCell ref="C26:F26"/>
    <mergeCell ref="C27:F27"/>
    <mergeCell ref="C33:F33"/>
    <mergeCell ref="C32:F32"/>
    <mergeCell ref="C28:F28"/>
    <mergeCell ref="C29:F29"/>
    <mergeCell ref="AA34:AB34"/>
    <mergeCell ref="C30:F30"/>
    <mergeCell ref="C31:F31"/>
  </mergeCells>
  <printOptions horizontalCentered="1"/>
  <pageMargins left="0" right="0" top="0.984251968503937" bottom="0" header="0" footer="0"/>
  <pageSetup horizontalDpi="600" verticalDpi="600" orientation="landscape" paperSize="5" scale="70" r:id="rId2"/>
  <rowBreaks count="1" manualBreakCount="1">
    <brk id="40" max="23" man="1"/>
  </rowBreaks>
  <colBreaks count="1" manualBreakCount="1">
    <brk id="25" max="29" man="1"/>
  </colBreaks>
  <drawing r:id="rId1"/>
</worksheet>
</file>

<file path=xl/worksheets/sheet7.xml><?xml version="1.0" encoding="utf-8"?>
<worksheet xmlns="http://schemas.openxmlformats.org/spreadsheetml/2006/main" xmlns:r="http://schemas.openxmlformats.org/officeDocument/2006/relationships">
  <dimension ref="A1:AA33"/>
  <sheetViews>
    <sheetView view="pageBreakPreview" zoomScaleSheetLayoutView="100" zoomScalePageLayoutView="0" workbookViewId="0" topLeftCell="H16">
      <selection activeCell="N29" sqref="N28:N29"/>
    </sheetView>
  </sheetViews>
  <sheetFormatPr defaultColWidth="11.421875" defaultRowHeight="12.75"/>
  <cols>
    <col min="1" max="1" width="1.1484375" style="21" customWidth="1"/>
    <col min="2" max="2" width="10.57421875" style="21" customWidth="1"/>
    <col min="3" max="5" width="10.7109375" style="21" customWidth="1"/>
    <col min="6" max="6" width="12.140625" style="21" customWidth="1"/>
    <col min="7" max="7" width="8.140625" style="21" customWidth="1"/>
    <col min="8" max="8" width="5.7109375" style="21" customWidth="1"/>
    <col min="9" max="10" width="8.140625" style="21" customWidth="1"/>
    <col min="11" max="11" width="17.57421875" style="21" customWidth="1"/>
    <col min="12" max="12" width="13.421875" style="21" customWidth="1"/>
    <col min="13" max="13" width="7.421875" style="21" customWidth="1"/>
    <col min="14" max="14" width="12.8515625" style="21" customWidth="1"/>
    <col min="15" max="15" width="13.8515625" style="21" customWidth="1"/>
    <col min="16" max="16" width="12.7109375" style="21" customWidth="1"/>
    <col min="17" max="17" width="8.57421875" style="21" customWidth="1"/>
    <col min="18" max="18" width="8.28125" style="21" customWidth="1"/>
    <col min="19" max="19" width="9.421875" style="21" customWidth="1"/>
    <col min="20" max="21" width="11.00390625" style="21" customWidth="1"/>
    <col min="22" max="23" width="9.00390625" style="21" customWidth="1"/>
    <col min="24" max="24" width="9.28125" style="21" customWidth="1"/>
    <col min="25" max="16384" width="11.421875" style="21" customWidth="1"/>
  </cols>
  <sheetData>
    <row r="1" spans="2:24" ht="15.75">
      <c r="B1" s="716" t="s">
        <v>37</v>
      </c>
      <c r="C1" s="717"/>
      <c r="D1" s="717"/>
      <c r="E1" s="717"/>
      <c r="F1" s="717"/>
      <c r="G1" s="717"/>
      <c r="H1" s="717"/>
      <c r="I1" s="717"/>
      <c r="J1" s="717"/>
      <c r="K1" s="717"/>
      <c r="L1" s="717"/>
      <c r="M1" s="717"/>
      <c r="N1" s="717"/>
      <c r="O1" s="717"/>
      <c r="P1" s="717"/>
      <c r="Q1" s="717"/>
      <c r="R1" s="717"/>
      <c r="S1" s="717"/>
      <c r="T1" s="717"/>
      <c r="U1" s="717"/>
      <c r="V1" s="717"/>
      <c r="W1" s="717"/>
      <c r="X1" s="718"/>
    </row>
    <row r="2" spans="2:24" ht="15.75">
      <c r="B2" s="678" t="s">
        <v>38</v>
      </c>
      <c r="C2" s="679"/>
      <c r="D2" s="679"/>
      <c r="E2" s="679"/>
      <c r="F2" s="679"/>
      <c r="G2" s="679"/>
      <c r="H2" s="679"/>
      <c r="I2" s="679"/>
      <c r="J2" s="679"/>
      <c r="K2" s="679"/>
      <c r="L2" s="679"/>
      <c r="M2" s="679"/>
      <c r="N2" s="679"/>
      <c r="O2" s="679"/>
      <c r="P2" s="679"/>
      <c r="Q2" s="679"/>
      <c r="R2" s="679"/>
      <c r="S2" s="679"/>
      <c r="T2" s="679"/>
      <c r="U2" s="679"/>
      <c r="V2" s="679"/>
      <c r="W2" s="679"/>
      <c r="X2" s="680"/>
    </row>
    <row r="3" spans="2:24" ht="12.75">
      <c r="B3" s="681" t="s">
        <v>39</v>
      </c>
      <c r="C3" s="682"/>
      <c r="D3" s="682"/>
      <c r="E3" s="682"/>
      <c r="F3" s="682"/>
      <c r="G3" s="682"/>
      <c r="H3" s="682"/>
      <c r="I3" s="682"/>
      <c r="J3" s="682"/>
      <c r="K3" s="682"/>
      <c r="L3" s="682"/>
      <c r="M3" s="682"/>
      <c r="N3" s="682"/>
      <c r="O3" s="682"/>
      <c r="P3" s="682"/>
      <c r="Q3" s="682"/>
      <c r="R3" s="682"/>
      <c r="S3" s="682"/>
      <c r="T3" s="682"/>
      <c r="U3" s="682"/>
      <c r="V3" s="682"/>
      <c r="W3" s="682"/>
      <c r="X3" s="683"/>
    </row>
    <row r="4" spans="2:24" ht="12.75">
      <c r="B4" s="103" t="s">
        <v>34</v>
      </c>
      <c r="C4" s="102" t="s">
        <v>35</v>
      </c>
      <c r="D4" s="102"/>
      <c r="E4" s="102"/>
      <c r="F4" s="102"/>
      <c r="G4" s="53"/>
      <c r="H4" s="53"/>
      <c r="I4" s="53"/>
      <c r="J4" s="53"/>
      <c r="K4" s="53"/>
      <c r="L4" s="53"/>
      <c r="M4" s="53"/>
      <c r="N4" s="53"/>
      <c r="O4" s="53"/>
      <c r="P4" s="685" t="s">
        <v>76</v>
      </c>
      <c r="Q4" s="685"/>
      <c r="R4" s="102" t="s">
        <v>81</v>
      </c>
      <c r="S4" s="53"/>
      <c r="T4" s="53"/>
      <c r="U4" s="53"/>
      <c r="V4" s="53"/>
      <c r="W4" s="53"/>
      <c r="X4" s="104"/>
    </row>
    <row r="5" spans="2:24" ht="12.75">
      <c r="B5" s="103" t="str">
        <f>'AGUA POTABLE 1'!D7</f>
        <v>FONDO DE  INFRAESTRUCTURA SOCIAL MUNICIPAL.</v>
      </c>
      <c r="C5" s="102"/>
      <c r="D5" s="102"/>
      <c r="E5" s="102"/>
      <c r="F5" s="102"/>
      <c r="G5" s="187"/>
      <c r="H5" s="187"/>
      <c r="I5" s="187"/>
      <c r="J5" s="187"/>
      <c r="K5" s="684" t="s">
        <v>196</v>
      </c>
      <c r="L5" s="684"/>
      <c r="M5" s="684"/>
      <c r="N5" s="684"/>
      <c r="O5" s="684"/>
      <c r="P5" s="187"/>
      <c r="Q5" s="187"/>
      <c r="R5" s="187"/>
      <c r="S5" s="53"/>
      <c r="T5" s="53"/>
      <c r="U5" s="53"/>
      <c r="V5" s="53"/>
      <c r="W5" s="53"/>
      <c r="X5" s="104"/>
    </row>
    <row r="6" spans="2:24" ht="12.75">
      <c r="B6" s="103" t="str">
        <f>'INF. BASICA EDUCATIVA 6'!D6</f>
        <v>FECHA:   SEPTIEMBRE DEL 2012</v>
      </c>
      <c r="C6" s="102"/>
      <c r="D6" s="102"/>
      <c r="E6" s="102"/>
      <c r="F6" s="102"/>
      <c r="G6" s="188"/>
      <c r="H6" s="188"/>
      <c r="I6" s="188"/>
      <c r="J6" s="188"/>
      <c r="K6" s="682" t="s">
        <v>42</v>
      </c>
      <c r="L6" s="682"/>
      <c r="M6" s="682"/>
      <c r="N6" s="682"/>
      <c r="O6" s="682"/>
      <c r="P6" s="219" t="s">
        <v>95</v>
      </c>
      <c r="Q6" s="219"/>
      <c r="R6" s="219"/>
      <c r="S6" s="219"/>
      <c r="T6" s="219"/>
      <c r="U6" s="219"/>
      <c r="V6" s="53"/>
      <c r="W6" s="53"/>
      <c r="X6" s="104"/>
    </row>
    <row r="7" spans="2:24" ht="12.75">
      <c r="B7" s="103" t="s">
        <v>30</v>
      </c>
      <c r="C7" s="102" t="s">
        <v>31</v>
      </c>
      <c r="D7" s="102"/>
      <c r="E7" s="102"/>
      <c r="F7" s="102"/>
      <c r="G7" s="53"/>
      <c r="H7" s="53"/>
      <c r="I7" s="53"/>
      <c r="J7" s="53"/>
      <c r="K7" s="53"/>
      <c r="L7" s="53"/>
      <c r="M7" s="53"/>
      <c r="N7" s="53"/>
      <c r="O7" s="53"/>
      <c r="P7" s="221" t="s">
        <v>107</v>
      </c>
      <c r="Q7" s="220" t="s">
        <v>108</v>
      </c>
      <c r="R7" s="53"/>
      <c r="S7" s="53"/>
      <c r="T7" s="53"/>
      <c r="U7" s="219">
        <f>'INF. BASICA EDUCATIVA 6'!U7</f>
        <v>41172</v>
      </c>
      <c r="V7" s="53"/>
      <c r="W7" s="53"/>
      <c r="X7" s="104"/>
    </row>
    <row r="8" spans="2:24" ht="12.75">
      <c r="B8" s="103" t="s">
        <v>32</v>
      </c>
      <c r="C8" s="102"/>
      <c r="D8" s="102"/>
      <c r="E8" s="102"/>
      <c r="F8" s="102"/>
      <c r="G8" s="53"/>
      <c r="H8" s="53"/>
      <c r="I8" s="53"/>
      <c r="J8" s="53"/>
      <c r="K8" s="53"/>
      <c r="L8" s="53"/>
      <c r="M8" s="53"/>
      <c r="N8" s="53"/>
      <c r="O8" s="53"/>
      <c r="P8" s="221" t="s">
        <v>97</v>
      </c>
      <c r="Q8" s="220" t="s">
        <v>109</v>
      </c>
      <c r="R8" s="102"/>
      <c r="S8" s="53"/>
      <c r="T8" s="53"/>
      <c r="U8" s="53"/>
      <c r="V8" s="53"/>
      <c r="W8" s="53"/>
      <c r="X8" s="104"/>
    </row>
    <row r="9" spans="2:24" ht="12.75">
      <c r="B9" s="103" t="s">
        <v>33</v>
      </c>
      <c r="C9" s="102"/>
      <c r="D9" s="102"/>
      <c r="E9" s="102"/>
      <c r="F9" s="102"/>
      <c r="G9" s="53"/>
      <c r="H9" s="53"/>
      <c r="I9" s="53"/>
      <c r="J9" s="53"/>
      <c r="K9" s="53"/>
      <c r="L9" s="53"/>
      <c r="M9" s="53"/>
      <c r="N9" s="53"/>
      <c r="O9" s="53"/>
      <c r="P9" s="53"/>
      <c r="Q9" s="53"/>
      <c r="R9" s="53"/>
      <c r="S9" s="53"/>
      <c r="T9" s="53"/>
      <c r="U9" s="53"/>
      <c r="V9" s="53"/>
      <c r="W9" s="53"/>
      <c r="X9" s="104"/>
    </row>
    <row r="10" spans="2:24" ht="12.75">
      <c r="B10" s="687" t="s">
        <v>36</v>
      </c>
      <c r="C10" s="688"/>
      <c r="D10" s="688"/>
      <c r="E10" s="688"/>
      <c r="F10" s="688"/>
      <c r="G10" s="688"/>
      <c r="H10" s="688"/>
      <c r="I10" s="688"/>
      <c r="J10" s="688"/>
      <c r="K10" s="688"/>
      <c r="L10" s="688"/>
      <c r="M10" s="688"/>
      <c r="N10" s="688"/>
      <c r="O10" s="688"/>
      <c r="P10" s="688"/>
      <c r="Q10" s="688"/>
      <c r="R10" s="688"/>
      <c r="S10" s="688"/>
      <c r="T10" s="688"/>
      <c r="U10" s="688"/>
      <c r="V10" s="688"/>
      <c r="W10" s="688"/>
      <c r="X10" s="689"/>
    </row>
    <row r="11" spans="2:24" ht="13.5" thickBot="1">
      <c r="B11" s="105"/>
      <c r="C11" s="106"/>
      <c r="D11" s="106"/>
      <c r="E11" s="106"/>
      <c r="F11" s="106"/>
      <c r="G11" s="106"/>
      <c r="H11" s="106"/>
      <c r="I11" s="106"/>
      <c r="J11" s="106"/>
      <c r="K11" s="106"/>
      <c r="L11" s="106"/>
      <c r="M11" s="106"/>
      <c r="N11" s="106"/>
      <c r="O11" s="106"/>
      <c r="P11" s="106"/>
      <c r="Q11" s="106"/>
      <c r="R11" s="106"/>
      <c r="S11" s="106"/>
      <c r="T11" s="107" t="s">
        <v>40</v>
      </c>
      <c r="U11" s="108">
        <v>7</v>
      </c>
      <c r="V11" s="108" t="s">
        <v>41</v>
      </c>
      <c r="W11" s="108"/>
      <c r="X11" s="109">
        <v>12</v>
      </c>
    </row>
    <row r="12" ht="4.5" customHeight="1" thickBot="1"/>
    <row r="13" spans="1:27" ht="21.75" customHeight="1" thickBot="1">
      <c r="A13" s="22"/>
      <c r="B13" s="668" t="s">
        <v>0</v>
      </c>
      <c r="C13" s="670" t="s">
        <v>1</v>
      </c>
      <c r="D13" s="671"/>
      <c r="E13" s="671"/>
      <c r="F13" s="672"/>
      <c r="G13" s="672" t="s">
        <v>2</v>
      </c>
      <c r="H13" s="668" t="s">
        <v>3</v>
      </c>
      <c r="I13" s="671" t="s">
        <v>4</v>
      </c>
      <c r="J13" s="668" t="s">
        <v>76</v>
      </c>
      <c r="K13" s="668" t="s">
        <v>5</v>
      </c>
      <c r="L13" s="668" t="s">
        <v>6</v>
      </c>
      <c r="M13" s="671" t="s">
        <v>22</v>
      </c>
      <c r="N13" s="690" t="s">
        <v>7</v>
      </c>
      <c r="O13" s="691"/>
      <c r="P13" s="692"/>
      <c r="Q13" s="690" t="s">
        <v>8</v>
      </c>
      <c r="R13" s="691"/>
      <c r="S13" s="692"/>
      <c r="T13" s="668" t="s">
        <v>9</v>
      </c>
      <c r="U13" s="671" t="s">
        <v>56</v>
      </c>
      <c r="V13" s="668" t="s">
        <v>10</v>
      </c>
      <c r="W13" s="670" t="s">
        <v>122</v>
      </c>
      <c r="X13" s="672"/>
      <c r="AA13" s="22"/>
    </row>
    <row r="14" spans="2:24" ht="19.5" customHeight="1" thickBot="1">
      <c r="B14" s="669"/>
      <c r="C14" s="673"/>
      <c r="D14" s="674"/>
      <c r="E14" s="674"/>
      <c r="F14" s="675"/>
      <c r="G14" s="675"/>
      <c r="H14" s="669"/>
      <c r="I14" s="674"/>
      <c r="J14" s="669"/>
      <c r="K14" s="669"/>
      <c r="L14" s="669"/>
      <c r="M14" s="675"/>
      <c r="N14" s="195" t="s">
        <v>12</v>
      </c>
      <c r="O14" s="196" t="s">
        <v>42</v>
      </c>
      <c r="P14" s="197" t="s">
        <v>155</v>
      </c>
      <c r="Q14" s="195" t="s">
        <v>13</v>
      </c>
      <c r="R14" s="196" t="s">
        <v>14</v>
      </c>
      <c r="S14" s="197" t="s">
        <v>235</v>
      </c>
      <c r="T14" s="669"/>
      <c r="U14" s="675"/>
      <c r="V14" s="669"/>
      <c r="W14" s="211" t="s">
        <v>105</v>
      </c>
      <c r="X14" s="211" t="s">
        <v>96</v>
      </c>
    </row>
    <row r="15" spans="2:24" ht="4.5" customHeight="1" thickBot="1">
      <c r="B15" s="37"/>
      <c r="C15" s="37"/>
      <c r="D15" s="37"/>
      <c r="E15" s="37"/>
      <c r="F15" s="37"/>
      <c r="G15" s="37"/>
      <c r="H15" s="37"/>
      <c r="I15" s="37"/>
      <c r="J15" s="37"/>
      <c r="K15" s="37"/>
      <c r="L15" s="37"/>
      <c r="M15" s="37"/>
      <c r="N15" s="38"/>
      <c r="O15" s="38"/>
      <c r="P15" s="38"/>
      <c r="Q15" s="38"/>
      <c r="R15" s="38"/>
      <c r="S15" s="38"/>
      <c r="T15" s="38"/>
      <c r="U15" s="38"/>
      <c r="V15" s="38"/>
      <c r="W15" s="38"/>
      <c r="X15" s="38"/>
    </row>
    <row r="16" spans="2:24" ht="12.75">
      <c r="B16" s="8"/>
      <c r="C16" s="146" t="s">
        <v>46</v>
      </c>
      <c r="D16" s="147"/>
      <c r="E16" s="147"/>
      <c r="F16" s="148"/>
      <c r="G16" s="8"/>
      <c r="H16" s="8"/>
      <c r="I16" s="17"/>
      <c r="J16" s="17"/>
      <c r="K16" s="157"/>
      <c r="L16" s="35"/>
      <c r="M16" s="110"/>
      <c r="N16" s="35"/>
      <c r="O16" s="35"/>
      <c r="P16" s="7"/>
      <c r="Q16" s="27"/>
      <c r="R16" s="24"/>
      <c r="S16" s="170"/>
      <c r="T16" s="8"/>
      <c r="U16" s="170"/>
      <c r="V16" s="32"/>
      <c r="W16" s="32"/>
      <c r="X16" s="8"/>
    </row>
    <row r="17" spans="2:24" ht="12.75">
      <c r="B17" s="67"/>
      <c r="C17" s="456"/>
      <c r="D17" s="457"/>
      <c r="E17" s="457"/>
      <c r="F17" s="458"/>
      <c r="G17" s="68"/>
      <c r="H17" s="74"/>
      <c r="I17" s="69"/>
      <c r="J17" s="69"/>
      <c r="K17" s="159"/>
      <c r="L17" s="91"/>
      <c r="M17" s="118"/>
      <c r="N17" s="84"/>
      <c r="O17" s="84"/>
      <c r="P17" s="86"/>
      <c r="Q17" s="68"/>
      <c r="R17" s="75"/>
      <c r="S17" s="120"/>
      <c r="T17" s="68"/>
      <c r="U17" s="120"/>
      <c r="V17" s="70"/>
      <c r="W17" s="70"/>
      <c r="X17" s="70"/>
    </row>
    <row r="18" spans="2:24" ht="12.75">
      <c r="B18" s="67"/>
      <c r="E18" s="457"/>
      <c r="F18" s="458"/>
      <c r="G18" s="68"/>
      <c r="H18" s="74"/>
      <c r="I18" s="69"/>
      <c r="J18" s="69"/>
      <c r="K18" s="159"/>
      <c r="L18" s="91"/>
      <c r="M18" s="118"/>
      <c r="N18" s="84"/>
      <c r="O18" s="84"/>
      <c r="P18" s="86"/>
      <c r="Q18" s="68"/>
      <c r="R18" s="75"/>
      <c r="S18" s="120"/>
      <c r="T18" s="68"/>
      <c r="U18" s="120"/>
      <c r="V18" s="70"/>
      <c r="W18" s="70"/>
      <c r="X18" s="70"/>
    </row>
    <row r="19" spans="2:24" ht="12.75">
      <c r="B19" s="67" t="s">
        <v>88</v>
      </c>
      <c r="C19" s="780" t="s">
        <v>258</v>
      </c>
      <c r="D19" s="781"/>
      <c r="E19" s="781"/>
      <c r="F19" s="782"/>
      <c r="G19" s="68" t="s">
        <v>21</v>
      </c>
      <c r="H19" s="74" t="s">
        <v>89</v>
      </c>
      <c r="I19" s="69" t="s">
        <v>137</v>
      </c>
      <c r="J19" s="69" t="s">
        <v>82</v>
      </c>
      <c r="K19" s="159" t="s">
        <v>75</v>
      </c>
      <c r="L19" s="91">
        <f>N19</f>
        <v>675000</v>
      </c>
      <c r="M19" s="118">
        <v>0</v>
      </c>
      <c r="N19" s="84">
        <f>O19</f>
        <v>675000</v>
      </c>
      <c r="O19" s="84">
        <v>675000</v>
      </c>
      <c r="P19" s="86"/>
      <c r="Q19" s="68" t="s">
        <v>28</v>
      </c>
      <c r="R19" s="75"/>
      <c r="S19" s="120">
        <v>1</v>
      </c>
      <c r="T19" s="68"/>
      <c r="U19" s="120" t="s">
        <v>117</v>
      </c>
      <c r="V19" s="70"/>
      <c r="W19" s="70" t="s">
        <v>106</v>
      </c>
      <c r="X19" s="70"/>
    </row>
    <row r="20" spans="2:24" ht="12.75">
      <c r="B20" s="67" t="s">
        <v>540</v>
      </c>
      <c r="C20" s="456" t="s">
        <v>539</v>
      </c>
      <c r="D20" s="457"/>
      <c r="E20" s="457"/>
      <c r="F20" s="458"/>
      <c r="G20" s="68" t="s">
        <v>21</v>
      </c>
      <c r="H20" s="74" t="s">
        <v>89</v>
      </c>
      <c r="I20" s="69" t="s">
        <v>137</v>
      </c>
      <c r="J20" s="69" t="s">
        <v>82</v>
      </c>
      <c r="K20" s="159" t="s">
        <v>75</v>
      </c>
      <c r="L20" s="91">
        <f>N20</f>
        <v>25000</v>
      </c>
      <c r="M20" s="118">
        <v>0</v>
      </c>
      <c r="N20" s="84">
        <f>O20</f>
        <v>25000</v>
      </c>
      <c r="O20" s="84">
        <v>25000</v>
      </c>
      <c r="P20" s="86"/>
      <c r="Q20" s="68" t="s">
        <v>151</v>
      </c>
      <c r="R20" s="75">
        <v>1</v>
      </c>
      <c r="S20" s="120">
        <v>1</v>
      </c>
      <c r="T20" s="68"/>
      <c r="U20" s="120" t="s">
        <v>117</v>
      </c>
      <c r="V20" s="70"/>
      <c r="W20" s="70"/>
      <c r="X20" s="70" t="s">
        <v>106</v>
      </c>
    </row>
    <row r="21" spans="2:24" ht="12.75">
      <c r="B21" s="67" t="s">
        <v>561</v>
      </c>
      <c r="C21" s="780" t="s">
        <v>563</v>
      </c>
      <c r="D21" s="781"/>
      <c r="E21" s="781"/>
      <c r="F21" s="782"/>
      <c r="G21" s="68" t="s">
        <v>21</v>
      </c>
      <c r="H21" s="74" t="s">
        <v>89</v>
      </c>
      <c r="I21" s="69" t="s">
        <v>562</v>
      </c>
      <c r="J21" s="69" t="s">
        <v>82</v>
      </c>
      <c r="K21" s="159" t="s">
        <v>75</v>
      </c>
      <c r="L21" s="91">
        <f>N21</f>
        <v>522278</v>
      </c>
      <c r="M21" s="118">
        <v>0</v>
      </c>
      <c r="N21" s="84">
        <f>P21+O21</f>
        <v>522278</v>
      </c>
      <c r="O21" s="84"/>
      <c r="P21" s="84">
        <v>522278</v>
      </c>
      <c r="Q21" s="68" t="s">
        <v>16</v>
      </c>
      <c r="R21" s="75">
        <v>2639.57</v>
      </c>
      <c r="S21" s="120">
        <v>1</v>
      </c>
      <c r="T21" s="68">
        <v>149</v>
      </c>
      <c r="U21" s="120" t="s">
        <v>117</v>
      </c>
      <c r="V21" s="70"/>
      <c r="W21" s="70" t="s">
        <v>106</v>
      </c>
      <c r="X21" s="70"/>
    </row>
    <row r="22" spans="2:24" ht="12.75">
      <c r="B22" s="67" t="s">
        <v>564</v>
      </c>
      <c r="C22" s="456" t="s">
        <v>565</v>
      </c>
      <c r="D22" s="457"/>
      <c r="E22" s="457"/>
      <c r="F22" s="458"/>
      <c r="G22" s="68" t="s">
        <v>21</v>
      </c>
      <c r="H22" s="74" t="s">
        <v>89</v>
      </c>
      <c r="I22" s="69" t="s">
        <v>300</v>
      </c>
      <c r="J22" s="69" t="s">
        <v>82</v>
      </c>
      <c r="K22" s="159" t="s">
        <v>73</v>
      </c>
      <c r="L22" s="91">
        <f>N22</f>
        <v>210370</v>
      </c>
      <c r="M22" s="118">
        <v>0</v>
      </c>
      <c r="N22" s="84">
        <f>P22+O22</f>
        <v>210370</v>
      </c>
      <c r="O22" s="84">
        <v>370</v>
      </c>
      <c r="P22" s="84">
        <v>210000</v>
      </c>
      <c r="Q22" s="68" t="s">
        <v>566</v>
      </c>
      <c r="R22" s="75">
        <v>100</v>
      </c>
      <c r="S22" s="120">
        <v>1</v>
      </c>
      <c r="T22" s="68">
        <v>100</v>
      </c>
      <c r="U22" s="120" t="s">
        <v>117</v>
      </c>
      <c r="V22" s="70"/>
      <c r="W22" s="70" t="s">
        <v>106</v>
      </c>
      <c r="X22" s="70"/>
    </row>
    <row r="23" spans="2:24" ht="18">
      <c r="B23" s="67" t="s">
        <v>567</v>
      </c>
      <c r="C23" s="456" t="s">
        <v>565</v>
      </c>
      <c r="D23" s="457"/>
      <c r="E23" s="457"/>
      <c r="F23" s="458"/>
      <c r="G23" s="68" t="s">
        <v>21</v>
      </c>
      <c r="H23" s="74" t="s">
        <v>89</v>
      </c>
      <c r="I23" s="69" t="s">
        <v>300</v>
      </c>
      <c r="J23" s="69" t="s">
        <v>82</v>
      </c>
      <c r="K23" s="159" t="s">
        <v>544</v>
      </c>
      <c r="L23" s="91">
        <f>N23</f>
        <v>115870</v>
      </c>
      <c r="M23" s="118">
        <v>0</v>
      </c>
      <c r="N23" s="84">
        <f>P23+O23</f>
        <v>115870</v>
      </c>
      <c r="O23" s="84">
        <v>370</v>
      </c>
      <c r="P23" s="84">
        <v>115500</v>
      </c>
      <c r="Q23" s="68" t="s">
        <v>151</v>
      </c>
      <c r="R23" s="75">
        <v>1</v>
      </c>
      <c r="S23" s="120">
        <v>1</v>
      </c>
      <c r="T23" s="68"/>
      <c r="U23" s="120" t="s">
        <v>117</v>
      </c>
      <c r="V23" s="70"/>
      <c r="W23" s="70" t="s">
        <v>106</v>
      </c>
      <c r="X23" s="70"/>
    </row>
    <row r="24" spans="2:24" ht="13.5" thickBot="1">
      <c r="B24" s="4"/>
      <c r="C24" s="150"/>
      <c r="D24" s="151"/>
      <c r="E24" s="151"/>
      <c r="F24" s="152"/>
      <c r="G24" s="4"/>
      <c r="H24" s="4"/>
      <c r="I24" s="4"/>
      <c r="J24" s="4"/>
      <c r="K24" s="160"/>
      <c r="L24" s="5"/>
      <c r="M24" s="112"/>
      <c r="N24" s="19"/>
      <c r="O24" s="19"/>
      <c r="P24" s="4"/>
      <c r="Q24" s="4"/>
      <c r="R24" s="20"/>
      <c r="S24" s="112"/>
      <c r="T24" s="20"/>
      <c r="U24" s="112"/>
      <c r="V24" s="4"/>
      <c r="W24" s="4"/>
      <c r="X24" s="4"/>
    </row>
    <row r="25" spans="2:24" ht="13.5" thickBot="1">
      <c r="B25" s="1"/>
      <c r="C25" s="1"/>
      <c r="D25" s="1"/>
      <c r="E25" s="1"/>
      <c r="F25" s="1"/>
      <c r="G25" s="1"/>
      <c r="H25" s="1"/>
      <c r="I25" s="1"/>
      <c r="J25" s="1"/>
      <c r="K25" s="85" t="s">
        <v>12</v>
      </c>
      <c r="L25" s="79">
        <f>SUM(L17:L24)</f>
        <v>1548518</v>
      </c>
      <c r="M25" s="166"/>
      <c r="N25" s="79">
        <f>SUM(N17:N24)</f>
        <v>1548518</v>
      </c>
      <c r="O25" s="79">
        <f>SUM(O17:O24)</f>
        <v>700740</v>
      </c>
      <c r="P25" s="79">
        <f>SUM(P17:P24)</f>
        <v>847778</v>
      </c>
      <c r="Q25" s="1"/>
      <c r="R25" s="1"/>
      <c r="S25" s="1"/>
      <c r="T25" s="1"/>
      <c r="U25" s="1"/>
      <c r="V25" s="1"/>
      <c r="W25" s="1"/>
      <c r="X25" s="1"/>
    </row>
    <row r="26" spans="2:24" ht="12.75">
      <c r="B26" s="1"/>
      <c r="C26" s="1"/>
      <c r="D26" s="1"/>
      <c r="E26" s="1"/>
      <c r="F26" s="1"/>
      <c r="G26" s="1"/>
      <c r="H26" s="1"/>
      <c r="I26" s="1"/>
      <c r="J26" s="1"/>
      <c r="K26" s="1"/>
      <c r="L26" s="1"/>
      <c r="P26" s="1"/>
      <c r="Q26" s="1"/>
      <c r="R26" s="1"/>
      <c r="S26" s="1"/>
      <c r="T26" s="1"/>
      <c r="U26" s="1"/>
      <c r="V26" s="1"/>
      <c r="W26" s="1"/>
      <c r="X26" s="1"/>
    </row>
    <row r="27" ht="12.75">
      <c r="M27" s="29"/>
    </row>
    <row r="28" spans="11:15" ht="12.75">
      <c r="K28" s="30"/>
      <c r="L28" s="30"/>
      <c r="M28" s="29"/>
      <c r="N28" s="29"/>
      <c r="O28" s="31"/>
    </row>
    <row r="30" spans="19:24" ht="12.75">
      <c r="S30" s="700" t="s">
        <v>67</v>
      </c>
      <c r="T30" s="700"/>
      <c r="U30" s="700"/>
      <c r="V30" s="700"/>
      <c r="W30" s="700"/>
      <c r="X30" s="700"/>
    </row>
    <row r="31" spans="19:24" ht="15.75" customHeight="1">
      <c r="S31" s="701" t="s">
        <v>19</v>
      </c>
      <c r="T31" s="701"/>
      <c r="U31" s="701"/>
      <c r="V31" s="701"/>
      <c r="W31" s="701"/>
      <c r="X31" s="701"/>
    </row>
    <row r="33" ht="12.75">
      <c r="L33" s="492"/>
    </row>
  </sheetData>
  <sheetProtection/>
  <mergeCells count="26">
    <mergeCell ref="K5:O5"/>
    <mergeCell ref="J13:J14"/>
    <mergeCell ref="B10:X10"/>
    <mergeCell ref="B1:X1"/>
    <mergeCell ref="B2:X2"/>
    <mergeCell ref="B3:X3"/>
    <mergeCell ref="P4:Q4"/>
    <mergeCell ref="V13:V14"/>
    <mergeCell ref="T13:T14"/>
    <mergeCell ref="U13:U14"/>
    <mergeCell ref="K6:O6"/>
    <mergeCell ref="W13:X13"/>
    <mergeCell ref="L13:L14"/>
    <mergeCell ref="M13:M14"/>
    <mergeCell ref="N13:P13"/>
    <mergeCell ref="Q13:S13"/>
    <mergeCell ref="C21:F21"/>
    <mergeCell ref="S31:X31"/>
    <mergeCell ref="B13:B14"/>
    <mergeCell ref="G13:G14"/>
    <mergeCell ref="H13:H14"/>
    <mergeCell ref="I13:I14"/>
    <mergeCell ref="K13:K14"/>
    <mergeCell ref="C13:F14"/>
    <mergeCell ref="S30:X30"/>
    <mergeCell ref="C19:F19"/>
  </mergeCells>
  <printOptions horizontalCentered="1"/>
  <pageMargins left="0.7874015748031497" right="0.6299212598425197" top="0.984251968503937" bottom="0.3937007874015748" header="0.15748031496062992" footer="0"/>
  <pageSetup horizontalDpi="300" verticalDpi="300" orientation="landscape" paperSize="5" scale="65" r:id="rId2"/>
  <drawing r:id="rId1"/>
</worksheet>
</file>

<file path=xl/worksheets/sheet8.xml><?xml version="1.0" encoding="utf-8"?>
<worksheet xmlns="http://schemas.openxmlformats.org/spreadsheetml/2006/main" xmlns:r="http://schemas.openxmlformats.org/officeDocument/2006/relationships">
  <dimension ref="A1:AF48"/>
  <sheetViews>
    <sheetView view="pageBreakPreview" zoomScaleSheetLayoutView="100" zoomScalePageLayoutView="0" workbookViewId="0" topLeftCell="H26">
      <selection activeCell="O44" sqref="O44"/>
    </sheetView>
  </sheetViews>
  <sheetFormatPr defaultColWidth="11.421875" defaultRowHeight="12.75"/>
  <cols>
    <col min="1" max="1" width="1.1484375" style="21" customWidth="1"/>
    <col min="2" max="2" width="10.57421875" style="21" customWidth="1"/>
    <col min="3" max="6" width="10.7109375" style="21" customWidth="1"/>
    <col min="7" max="7" width="8.140625" style="21" customWidth="1"/>
    <col min="8" max="8" width="5.7109375" style="21" customWidth="1"/>
    <col min="9" max="10" width="8.140625" style="21" customWidth="1"/>
    <col min="11" max="11" width="22.7109375" style="21" customWidth="1"/>
    <col min="12" max="12" width="13.421875" style="21" customWidth="1"/>
    <col min="13" max="13" width="7.421875" style="21" customWidth="1"/>
    <col min="14" max="14" width="12.7109375" style="21" customWidth="1"/>
    <col min="15" max="16" width="14.8515625" style="21" customWidth="1"/>
    <col min="17" max="17" width="12.7109375" style="21" customWidth="1"/>
    <col min="18" max="18" width="8.57421875" style="21" customWidth="1"/>
    <col min="19" max="19" width="8.28125" style="21" customWidth="1"/>
    <col min="20" max="20" width="9.421875" style="21" customWidth="1"/>
    <col min="21" max="21" width="11.00390625" style="21" customWidth="1"/>
    <col min="22" max="22" width="11.421875" style="21" customWidth="1"/>
    <col min="23" max="23" width="9.00390625" style="21" customWidth="1"/>
    <col min="24" max="25" width="6.140625" style="21" customWidth="1"/>
    <col min="26" max="26" width="12.28125" style="21" customWidth="1"/>
    <col min="27" max="28" width="11.421875" style="21" customWidth="1"/>
    <col min="29" max="29" width="12.28125" style="21" bestFit="1" customWidth="1"/>
    <col min="30" max="16384" width="11.421875" style="21" customWidth="1"/>
  </cols>
  <sheetData>
    <row r="1" spans="2:25" ht="15.75">
      <c r="B1" s="716" t="s">
        <v>37</v>
      </c>
      <c r="C1" s="717"/>
      <c r="D1" s="717"/>
      <c r="E1" s="717"/>
      <c r="F1" s="717"/>
      <c r="G1" s="717"/>
      <c r="H1" s="717"/>
      <c r="I1" s="717"/>
      <c r="J1" s="717"/>
      <c r="K1" s="717"/>
      <c r="L1" s="717"/>
      <c r="M1" s="717"/>
      <c r="N1" s="717"/>
      <c r="O1" s="717"/>
      <c r="P1" s="717"/>
      <c r="Q1" s="717"/>
      <c r="R1" s="717"/>
      <c r="S1" s="717"/>
      <c r="T1" s="717"/>
      <c r="U1" s="717"/>
      <c r="V1" s="717"/>
      <c r="W1" s="717"/>
      <c r="X1" s="717"/>
      <c r="Y1" s="718"/>
    </row>
    <row r="2" spans="2:25" ht="15.75">
      <c r="B2" s="678" t="s">
        <v>38</v>
      </c>
      <c r="C2" s="679"/>
      <c r="D2" s="679"/>
      <c r="E2" s="679"/>
      <c r="F2" s="679"/>
      <c r="G2" s="679"/>
      <c r="H2" s="679"/>
      <c r="I2" s="679"/>
      <c r="J2" s="679"/>
      <c r="K2" s="679"/>
      <c r="L2" s="679"/>
      <c r="M2" s="679"/>
      <c r="N2" s="679"/>
      <c r="O2" s="679"/>
      <c r="P2" s="679"/>
      <c r="Q2" s="679"/>
      <c r="R2" s="679"/>
      <c r="S2" s="679"/>
      <c r="T2" s="679"/>
      <c r="U2" s="679"/>
      <c r="V2" s="679"/>
      <c r="W2" s="679"/>
      <c r="X2" s="679"/>
      <c r="Y2" s="680"/>
    </row>
    <row r="3" spans="2:25" ht="12.75">
      <c r="B3" s="681" t="s">
        <v>39</v>
      </c>
      <c r="C3" s="682"/>
      <c r="D3" s="682"/>
      <c r="E3" s="682"/>
      <c r="F3" s="682"/>
      <c r="G3" s="682"/>
      <c r="H3" s="682"/>
      <c r="I3" s="682"/>
      <c r="J3" s="682"/>
      <c r="K3" s="682"/>
      <c r="L3" s="682"/>
      <c r="M3" s="682"/>
      <c r="N3" s="682"/>
      <c r="O3" s="682"/>
      <c r="P3" s="682"/>
      <c r="Q3" s="682"/>
      <c r="R3" s="682"/>
      <c r="S3" s="682"/>
      <c r="T3" s="682"/>
      <c r="U3" s="682"/>
      <c r="V3" s="682"/>
      <c r="W3" s="682"/>
      <c r="X3" s="682"/>
      <c r="Y3" s="683"/>
    </row>
    <row r="4" spans="2:25" ht="12.75">
      <c r="B4" s="103"/>
      <c r="D4" s="102" t="s">
        <v>34</v>
      </c>
      <c r="E4" s="102" t="s">
        <v>35</v>
      </c>
      <c r="F4" s="102"/>
      <c r="G4" s="53"/>
      <c r="H4" s="53"/>
      <c r="I4" s="53"/>
      <c r="J4" s="53"/>
      <c r="K4" s="53"/>
      <c r="L4" s="53"/>
      <c r="M4" s="53"/>
      <c r="N4" s="53"/>
      <c r="O4" s="53"/>
      <c r="P4" s="53"/>
      <c r="Q4" s="685" t="s">
        <v>76</v>
      </c>
      <c r="R4" s="685"/>
      <c r="S4" s="102" t="s">
        <v>81</v>
      </c>
      <c r="T4" s="53"/>
      <c r="U4" s="53"/>
      <c r="V4" s="53"/>
      <c r="W4" s="53"/>
      <c r="X4" s="53"/>
      <c r="Y4" s="104"/>
    </row>
    <row r="5" spans="2:25" ht="12.75">
      <c r="B5" s="103"/>
      <c r="D5" s="102" t="str">
        <f>'AGUA POTABLE 1'!D7</f>
        <v>FONDO DE  INFRAESTRUCTURA SOCIAL MUNICIPAL.</v>
      </c>
      <c r="E5" s="102"/>
      <c r="F5" s="102"/>
      <c r="H5" s="187"/>
      <c r="I5" s="187"/>
      <c r="J5" s="187"/>
      <c r="K5" s="684" t="s">
        <v>196</v>
      </c>
      <c r="L5" s="684"/>
      <c r="M5" s="684"/>
      <c r="N5" s="684"/>
      <c r="O5" s="684"/>
      <c r="P5" s="255"/>
      <c r="Q5" s="187"/>
      <c r="R5" s="187"/>
      <c r="S5" s="187"/>
      <c r="T5" s="53"/>
      <c r="U5" s="53"/>
      <c r="V5" s="53"/>
      <c r="W5" s="53"/>
      <c r="X5" s="53"/>
      <c r="Y5" s="104"/>
    </row>
    <row r="6" spans="2:25" ht="12.75">
      <c r="B6" s="103"/>
      <c r="D6" s="102" t="str">
        <f>'MEJORAMIENTO VIVIENDA 7'!B6</f>
        <v>FECHA:   SEPTIEMBRE DEL 2012</v>
      </c>
      <c r="E6" s="102"/>
      <c r="F6" s="102"/>
      <c r="H6" s="188"/>
      <c r="I6" s="188"/>
      <c r="J6" s="188"/>
      <c r="K6" s="682" t="s">
        <v>42</v>
      </c>
      <c r="L6" s="682"/>
      <c r="M6" s="682"/>
      <c r="N6" s="682"/>
      <c r="O6" s="682"/>
      <c r="P6" s="191"/>
      <c r="Q6" s="219" t="s">
        <v>95</v>
      </c>
      <c r="R6" s="219"/>
      <c r="S6" s="219"/>
      <c r="T6" s="219"/>
      <c r="U6" s="219"/>
      <c r="V6" s="219"/>
      <c r="W6" s="53"/>
      <c r="X6" s="53"/>
      <c r="Y6" s="104"/>
    </row>
    <row r="7" spans="2:25" ht="12.75">
      <c r="B7" s="103"/>
      <c r="D7" s="102" t="s">
        <v>30</v>
      </c>
      <c r="E7" s="102" t="s">
        <v>31</v>
      </c>
      <c r="F7" s="102"/>
      <c r="G7" s="53"/>
      <c r="H7" s="53"/>
      <c r="I7" s="53"/>
      <c r="J7" s="53"/>
      <c r="K7" s="53"/>
      <c r="L7" s="53"/>
      <c r="M7" s="53"/>
      <c r="N7" s="53"/>
      <c r="O7" s="53"/>
      <c r="P7" s="53"/>
      <c r="Q7" s="221" t="s">
        <v>107</v>
      </c>
      <c r="R7" s="220" t="s">
        <v>108</v>
      </c>
      <c r="S7" s="53"/>
      <c r="T7" s="53"/>
      <c r="U7" s="53"/>
      <c r="V7" s="219">
        <f>'MEJORAMIENTO VIVIENDA 7'!U7</f>
        <v>41172</v>
      </c>
      <c r="W7" s="53"/>
      <c r="X7" s="53"/>
      <c r="Y7" s="104"/>
    </row>
    <row r="8" spans="2:25" ht="12.75">
      <c r="B8" s="103"/>
      <c r="D8" s="102" t="s">
        <v>32</v>
      </c>
      <c r="E8" s="102"/>
      <c r="F8" s="102"/>
      <c r="G8" s="53"/>
      <c r="H8" s="53"/>
      <c r="I8" s="53"/>
      <c r="J8" s="53"/>
      <c r="K8" s="53"/>
      <c r="L8" s="53"/>
      <c r="M8" s="53"/>
      <c r="N8" s="53"/>
      <c r="O8" s="53"/>
      <c r="P8" s="53"/>
      <c r="Q8" s="221" t="s">
        <v>97</v>
      </c>
      <c r="R8" s="220" t="s">
        <v>109</v>
      </c>
      <c r="S8" s="102"/>
      <c r="T8" s="53"/>
      <c r="U8" s="53"/>
      <c r="V8" s="53"/>
      <c r="W8" s="53"/>
      <c r="X8" s="53"/>
      <c r="Y8" s="104"/>
    </row>
    <row r="9" spans="2:25" ht="12.75">
      <c r="B9" s="103"/>
      <c r="D9" s="102" t="s">
        <v>33</v>
      </c>
      <c r="E9" s="102"/>
      <c r="F9" s="102"/>
      <c r="G9" s="53"/>
      <c r="H9" s="53"/>
      <c r="I9" s="53"/>
      <c r="J9" s="53"/>
      <c r="K9" s="53"/>
      <c r="L9" s="53"/>
      <c r="M9" s="53"/>
      <c r="N9" s="53"/>
      <c r="O9" s="53"/>
      <c r="P9" s="53"/>
      <c r="Q9" s="53"/>
      <c r="R9" s="53"/>
      <c r="S9" s="53"/>
      <c r="T9" s="53"/>
      <c r="U9" s="53"/>
      <c r="V9" s="53"/>
      <c r="W9" s="53"/>
      <c r="X9" s="53"/>
      <c r="Y9" s="104"/>
    </row>
    <row r="10" spans="2:25" ht="12.75">
      <c r="B10" s="687" t="s">
        <v>36</v>
      </c>
      <c r="C10" s="688"/>
      <c r="D10" s="688"/>
      <c r="E10" s="688"/>
      <c r="F10" s="688"/>
      <c r="G10" s="688"/>
      <c r="H10" s="688"/>
      <c r="I10" s="688"/>
      <c r="J10" s="688"/>
      <c r="K10" s="688"/>
      <c r="L10" s="688"/>
      <c r="M10" s="688"/>
      <c r="N10" s="688"/>
      <c r="O10" s="688"/>
      <c r="P10" s="688"/>
      <c r="Q10" s="688"/>
      <c r="R10" s="688"/>
      <c r="S10" s="688"/>
      <c r="T10" s="688"/>
      <c r="U10" s="688"/>
      <c r="V10" s="688"/>
      <c r="W10" s="688"/>
      <c r="X10" s="688"/>
      <c r="Y10" s="689"/>
    </row>
    <row r="11" spans="2:25" ht="13.5" thickBot="1">
      <c r="B11" s="105"/>
      <c r="C11" s="106"/>
      <c r="D11" s="106"/>
      <c r="E11" s="106"/>
      <c r="F11" s="106"/>
      <c r="G11" s="106"/>
      <c r="H11" s="106"/>
      <c r="I11" s="106"/>
      <c r="J11" s="106"/>
      <c r="K11" s="106"/>
      <c r="L11" s="106"/>
      <c r="M11" s="106"/>
      <c r="N11" s="106"/>
      <c r="O11" s="106"/>
      <c r="P11" s="106"/>
      <c r="Q11" s="106"/>
      <c r="R11" s="106"/>
      <c r="S11" s="106"/>
      <c r="T11" s="106"/>
      <c r="U11" s="107" t="s">
        <v>40</v>
      </c>
      <c r="V11" s="108">
        <v>8</v>
      </c>
      <c r="W11" s="108" t="s">
        <v>41</v>
      </c>
      <c r="X11" s="108"/>
      <c r="Y11" s="109">
        <v>12</v>
      </c>
    </row>
    <row r="12" ht="4.5" customHeight="1" thickBot="1"/>
    <row r="13" spans="1:28" ht="23.25" customHeight="1" thickBot="1">
      <c r="A13" s="22"/>
      <c r="B13" s="668" t="s">
        <v>0</v>
      </c>
      <c r="C13" s="670" t="s">
        <v>1</v>
      </c>
      <c r="D13" s="671"/>
      <c r="E13" s="671"/>
      <c r="F13" s="672"/>
      <c r="G13" s="672" t="s">
        <v>2</v>
      </c>
      <c r="H13" s="668" t="s">
        <v>3</v>
      </c>
      <c r="I13" s="671" t="s">
        <v>4</v>
      </c>
      <c r="J13" s="668" t="s">
        <v>76</v>
      </c>
      <c r="K13" s="668" t="s">
        <v>5</v>
      </c>
      <c r="L13" s="668" t="s">
        <v>6</v>
      </c>
      <c r="M13" s="671" t="s">
        <v>22</v>
      </c>
      <c r="N13" s="690" t="s">
        <v>7</v>
      </c>
      <c r="O13" s="691"/>
      <c r="P13" s="765"/>
      <c r="Q13" s="692"/>
      <c r="R13" s="690" t="s">
        <v>8</v>
      </c>
      <c r="S13" s="691"/>
      <c r="T13" s="692"/>
      <c r="U13" s="668" t="s">
        <v>9</v>
      </c>
      <c r="V13" s="671" t="s">
        <v>56</v>
      </c>
      <c r="W13" s="668" t="s">
        <v>10</v>
      </c>
      <c r="X13" s="670" t="s">
        <v>122</v>
      </c>
      <c r="Y13" s="672"/>
      <c r="AB13" s="22"/>
    </row>
    <row r="14" spans="2:25" ht="18.75" customHeight="1" thickBot="1">
      <c r="B14" s="669"/>
      <c r="C14" s="673"/>
      <c r="D14" s="674"/>
      <c r="E14" s="674"/>
      <c r="F14" s="675"/>
      <c r="G14" s="675"/>
      <c r="H14" s="669"/>
      <c r="I14" s="674"/>
      <c r="J14" s="669"/>
      <c r="K14" s="669"/>
      <c r="L14" s="669"/>
      <c r="M14" s="675"/>
      <c r="N14" s="195" t="s">
        <v>12</v>
      </c>
      <c r="O14" s="196" t="s">
        <v>42</v>
      </c>
      <c r="P14" s="197" t="s">
        <v>154</v>
      </c>
      <c r="Q14" s="197" t="s">
        <v>155</v>
      </c>
      <c r="R14" s="195" t="s">
        <v>13</v>
      </c>
      <c r="S14" s="196" t="s">
        <v>14</v>
      </c>
      <c r="T14" s="197" t="s">
        <v>235</v>
      </c>
      <c r="U14" s="669"/>
      <c r="V14" s="675"/>
      <c r="W14" s="669"/>
      <c r="X14" s="211" t="s">
        <v>105</v>
      </c>
      <c r="Y14" s="211" t="s">
        <v>96</v>
      </c>
    </row>
    <row r="15" spans="2:25" ht="4.5" customHeight="1" thickBot="1">
      <c r="B15" s="1"/>
      <c r="C15" s="1"/>
      <c r="D15" s="1"/>
      <c r="E15" s="1"/>
      <c r="F15" s="1"/>
      <c r="G15" s="1"/>
      <c r="H15" s="1"/>
      <c r="I15" s="1"/>
      <c r="J15" s="1"/>
      <c r="K15" s="1"/>
      <c r="L15" s="1"/>
      <c r="M15" s="1"/>
      <c r="N15" s="13"/>
      <c r="O15" s="13"/>
      <c r="P15" s="13"/>
      <c r="Q15" s="13"/>
      <c r="R15" s="13"/>
      <c r="S15" s="13"/>
      <c r="T15" s="13"/>
      <c r="U15" s="13"/>
      <c r="V15" s="13"/>
      <c r="W15" s="13"/>
      <c r="X15" s="13"/>
      <c r="Y15" s="13"/>
    </row>
    <row r="16" spans="2:27" ht="12.75" customHeight="1">
      <c r="B16" s="9"/>
      <c r="C16" s="146" t="s">
        <v>48</v>
      </c>
      <c r="D16" s="147"/>
      <c r="E16" s="147"/>
      <c r="F16" s="148"/>
      <c r="G16" s="9"/>
      <c r="H16" s="9"/>
      <c r="I16" s="16"/>
      <c r="J16" s="16"/>
      <c r="K16" s="42"/>
      <c r="L16" s="34"/>
      <c r="M16" s="175"/>
      <c r="N16" s="40"/>
      <c r="O16" s="40"/>
      <c r="P16" s="41"/>
      <c r="Q16" s="41"/>
      <c r="R16" s="9"/>
      <c r="S16" s="9"/>
      <c r="T16" s="174"/>
      <c r="U16" s="183"/>
      <c r="V16" s="177"/>
      <c r="W16" s="52"/>
      <c r="X16" s="215" t="s">
        <v>106</v>
      </c>
      <c r="Y16" s="42"/>
      <c r="Z16" s="251"/>
      <c r="AA16" s="252"/>
    </row>
    <row r="17" spans="2:27" ht="12.75" customHeight="1">
      <c r="B17" s="74" t="s">
        <v>301</v>
      </c>
      <c r="C17" s="780" t="s">
        <v>259</v>
      </c>
      <c r="D17" s="781"/>
      <c r="E17" s="781"/>
      <c r="F17" s="782"/>
      <c r="G17" s="73" t="s">
        <v>21</v>
      </c>
      <c r="H17" s="74" t="s">
        <v>91</v>
      </c>
      <c r="I17" s="74" t="s">
        <v>139</v>
      </c>
      <c r="J17" s="74" t="s">
        <v>82</v>
      </c>
      <c r="K17" s="613" t="s">
        <v>260</v>
      </c>
      <c r="L17" s="614">
        <f aca="true" t="shared" si="0" ref="L17:L36">N17</f>
        <v>50000</v>
      </c>
      <c r="M17" s="615">
        <v>1</v>
      </c>
      <c r="N17" s="616">
        <f>Q17+O17</f>
        <v>50000</v>
      </c>
      <c r="O17" s="617">
        <v>50000</v>
      </c>
      <c r="P17" s="616">
        <v>0</v>
      </c>
      <c r="Q17" s="616">
        <v>0</v>
      </c>
      <c r="R17" s="618" t="s">
        <v>16</v>
      </c>
      <c r="S17" s="619">
        <v>225</v>
      </c>
      <c r="T17" s="620">
        <v>1</v>
      </c>
      <c r="U17" s="619">
        <v>122</v>
      </c>
      <c r="V17" s="120" t="s">
        <v>117</v>
      </c>
      <c r="W17" s="76"/>
      <c r="X17" s="76"/>
      <c r="Y17" s="73" t="s">
        <v>106</v>
      </c>
      <c r="Z17" s="251"/>
      <c r="AA17" s="252"/>
    </row>
    <row r="18" spans="2:27" ht="12.75" customHeight="1">
      <c r="B18" s="74" t="s">
        <v>375</v>
      </c>
      <c r="C18" s="780" t="s">
        <v>259</v>
      </c>
      <c r="D18" s="781"/>
      <c r="E18" s="781"/>
      <c r="F18" s="782"/>
      <c r="G18" s="73" t="s">
        <v>21</v>
      </c>
      <c r="H18" s="74" t="s">
        <v>91</v>
      </c>
      <c r="I18" s="74" t="s">
        <v>139</v>
      </c>
      <c r="J18" s="74" t="s">
        <v>82</v>
      </c>
      <c r="K18" s="613" t="s">
        <v>390</v>
      </c>
      <c r="L18" s="614">
        <f>N18</f>
        <v>48706.53</v>
      </c>
      <c r="M18" s="615">
        <v>1</v>
      </c>
      <c r="N18" s="616">
        <f>Q18+O18</f>
        <v>48706.53</v>
      </c>
      <c r="O18" s="617">
        <v>48706.53</v>
      </c>
      <c r="P18" s="616">
        <v>0</v>
      </c>
      <c r="Q18" s="616">
        <v>0</v>
      </c>
      <c r="R18" s="618" t="s">
        <v>16</v>
      </c>
      <c r="S18" s="619">
        <v>2450</v>
      </c>
      <c r="T18" s="620">
        <v>1</v>
      </c>
      <c r="U18" s="619">
        <v>113</v>
      </c>
      <c r="V18" s="120" t="s">
        <v>117</v>
      </c>
      <c r="W18" s="76"/>
      <c r="X18" s="76" t="s">
        <v>106</v>
      </c>
      <c r="Y18" s="73"/>
      <c r="Z18" s="251"/>
      <c r="AA18" s="252"/>
    </row>
    <row r="19" spans="2:27" ht="14.25" customHeight="1">
      <c r="B19" s="74" t="s">
        <v>373</v>
      </c>
      <c r="C19" s="787" t="s">
        <v>259</v>
      </c>
      <c r="D19" s="788"/>
      <c r="E19" s="788"/>
      <c r="F19" s="789"/>
      <c r="G19" s="73" t="s">
        <v>21</v>
      </c>
      <c r="H19" s="74" t="s">
        <v>91</v>
      </c>
      <c r="I19" s="74" t="s">
        <v>139</v>
      </c>
      <c r="J19" s="74" t="s">
        <v>82</v>
      </c>
      <c r="K19" s="613" t="s">
        <v>232</v>
      </c>
      <c r="L19" s="614">
        <f t="shared" si="0"/>
        <v>199997.98</v>
      </c>
      <c r="M19" s="615">
        <v>1</v>
      </c>
      <c r="N19" s="616">
        <f>Q19+O19</f>
        <v>199997.98</v>
      </c>
      <c r="O19" s="617">
        <v>199997.98</v>
      </c>
      <c r="P19" s="616">
        <v>0</v>
      </c>
      <c r="Q19" s="616">
        <v>0</v>
      </c>
      <c r="R19" s="618" t="s">
        <v>16</v>
      </c>
      <c r="S19" s="619">
        <v>4500</v>
      </c>
      <c r="T19" s="620">
        <v>1</v>
      </c>
      <c r="U19" s="619">
        <v>63</v>
      </c>
      <c r="V19" s="120" t="s">
        <v>117</v>
      </c>
      <c r="W19" s="76"/>
      <c r="X19" s="76"/>
      <c r="Y19" s="73" t="s">
        <v>106</v>
      </c>
      <c r="Z19" s="251"/>
      <c r="AA19" s="252"/>
    </row>
    <row r="20" spans="2:27" ht="12.75" customHeight="1">
      <c r="B20" s="74" t="s">
        <v>388</v>
      </c>
      <c r="C20" s="780" t="s">
        <v>259</v>
      </c>
      <c r="D20" s="781"/>
      <c r="E20" s="781"/>
      <c r="F20" s="782"/>
      <c r="G20" s="73" t="s">
        <v>21</v>
      </c>
      <c r="H20" s="74" t="s">
        <v>91</v>
      </c>
      <c r="I20" s="74" t="s">
        <v>139</v>
      </c>
      <c r="J20" s="74" t="s">
        <v>82</v>
      </c>
      <c r="K20" s="621" t="s">
        <v>214</v>
      </c>
      <c r="L20" s="614">
        <f t="shared" si="0"/>
        <v>99835.5</v>
      </c>
      <c r="M20" s="615">
        <v>1</v>
      </c>
      <c r="N20" s="616">
        <f>Q20+O20</f>
        <v>99835.5</v>
      </c>
      <c r="O20" s="622">
        <v>99835.5</v>
      </c>
      <c r="P20" s="616">
        <v>0</v>
      </c>
      <c r="Q20" s="616">
        <v>0</v>
      </c>
      <c r="R20" s="618" t="s">
        <v>16</v>
      </c>
      <c r="S20" s="619">
        <v>350</v>
      </c>
      <c r="T20" s="620">
        <v>1</v>
      </c>
      <c r="U20" s="619">
        <v>175</v>
      </c>
      <c r="V20" s="120" t="s">
        <v>117</v>
      </c>
      <c r="W20" s="76"/>
      <c r="X20" s="76"/>
      <c r="Y20" s="73" t="s">
        <v>106</v>
      </c>
      <c r="Z20" s="251"/>
      <c r="AA20" s="252"/>
    </row>
    <row r="21" spans="2:32" s="80" customFormat="1" ht="18" customHeight="1">
      <c r="B21" s="384" t="s">
        <v>90</v>
      </c>
      <c r="C21" s="784" t="s">
        <v>396</v>
      </c>
      <c r="D21" s="785"/>
      <c r="E21" s="785"/>
      <c r="F21" s="786"/>
      <c r="G21" s="385" t="s">
        <v>21</v>
      </c>
      <c r="H21" s="384" t="s">
        <v>83</v>
      </c>
      <c r="I21" s="74" t="s">
        <v>138</v>
      </c>
      <c r="J21" s="407" t="s">
        <v>82</v>
      </c>
      <c r="K21" s="623" t="s">
        <v>206</v>
      </c>
      <c r="L21" s="624">
        <f t="shared" si="0"/>
        <v>144098.95</v>
      </c>
      <c r="M21" s="615">
        <v>1</v>
      </c>
      <c r="N21" s="624">
        <f aca="true" t="shared" si="1" ref="N21:N26">Q21+P21+O21</f>
        <v>144098.95</v>
      </c>
      <c r="O21" s="625">
        <v>144098.95</v>
      </c>
      <c r="P21" s="624">
        <v>0</v>
      </c>
      <c r="Q21" s="624">
        <v>0</v>
      </c>
      <c r="R21" s="626" t="s">
        <v>16</v>
      </c>
      <c r="S21" s="627">
        <v>800</v>
      </c>
      <c r="T21" s="620">
        <v>1</v>
      </c>
      <c r="U21" s="628">
        <v>320</v>
      </c>
      <c r="V21" s="387" t="s">
        <v>117</v>
      </c>
      <c r="W21" s="387"/>
      <c r="X21" s="390" t="s">
        <v>106</v>
      </c>
      <c r="Y21" s="76"/>
      <c r="Z21" s="73"/>
      <c r="AA21" s="461"/>
      <c r="AB21" s="339">
        <f>O21</f>
        <v>144098.95</v>
      </c>
      <c r="AC21" s="339">
        <v>250000</v>
      </c>
      <c r="AD21" s="339"/>
      <c r="AE21" s="339"/>
      <c r="AF21" s="339"/>
    </row>
    <row r="22" spans="2:32" s="80" customFormat="1" ht="18" customHeight="1">
      <c r="B22" s="384" t="s">
        <v>376</v>
      </c>
      <c r="C22" s="784" t="s">
        <v>396</v>
      </c>
      <c r="D22" s="785"/>
      <c r="E22" s="785"/>
      <c r="F22" s="786"/>
      <c r="G22" s="385" t="s">
        <v>21</v>
      </c>
      <c r="H22" s="384" t="s">
        <v>83</v>
      </c>
      <c r="I22" s="74" t="s">
        <v>138</v>
      </c>
      <c r="J22" s="407" t="s">
        <v>82</v>
      </c>
      <c r="K22" s="629" t="s">
        <v>207</v>
      </c>
      <c r="L22" s="624">
        <f t="shared" si="0"/>
        <v>291529.8</v>
      </c>
      <c r="M22" s="615">
        <v>1</v>
      </c>
      <c r="N22" s="624">
        <f t="shared" si="1"/>
        <v>291529.8</v>
      </c>
      <c r="O22" s="625">
        <v>291529.8</v>
      </c>
      <c r="P22" s="624">
        <v>0</v>
      </c>
      <c r="Q22" s="624">
        <v>0</v>
      </c>
      <c r="R22" s="626" t="s">
        <v>16</v>
      </c>
      <c r="S22" s="627">
        <v>800</v>
      </c>
      <c r="T22" s="620">
        <v>1</v>
      </c>
      <c r="U22" s="628">
        <v>105</v>
      </c>
      <c r="V22" s="387" t="s">
        <v>117</v>
      </c>
      <c r="W22" s="387"/>
      <c r="X22" s="390"/>
      <c r="Y22" s="76" t="s">
        <v>106</v>
      </c>
      <c r="Z22" s="73"/>
      <c r="AA22" s="461"/>
      <c r="AB22" s="339">
        <f>O22</f>
        <v>291529.8</v>
      </c>
      <c r="AC22" s="339">
        <v>250000</v>
      </c>
      <c r="AD22" s="339"/>
      <c r="AE22" s="339"/>
      <c r="AF22" s="339"/>
    </row>
    <row r="23" spans="2:32" s="80" customFormat="1" ht="18" customHeight="1">
      <c r="B23" s="384" t="s">
        <v>377</v>
      </c>
      <c r="C23" s="784" t="s">
        <v>396</v>
      </c>
      <c r="D23" s="785"/>
      <c r="E23" s="785"/>
      <c r="F23" s="786"/>
      <c r="G23" s="385" t="s">
        <v>21</v>
      </c>
      <c r="H23" s="384" t="s">
        <v>83</v>
      </c>
      <c r="I23" s="74" t="s">
        <v>138</v>
      </c>
      <c r="J23" s="407" t="s">
        <v>82</v>
      </c>
      <c r="K23" s="629" t="s">
        <v>149</v>
      </c>
      <c r="L23" s="624">
        <f>N23</f>
        <v>233451.15</v>
      </c>
      <c r="M23" s="615">
        <v>1</v>
      </c>
      <c r="N23" s="624">
        <f t="shared" si="1"/>
        <v>233451.15</v>
      </c>
      <c r="O23" s="625">
        <v>233451.15</v>
      </c>
      <c r="P23" s="624">
        <v>0</v>
      </c>
      <c r="Q23" s="624">
        <v>0</v>
      </c>
      <c r="R23" s="626" t="s">
        <v>16</v>
      </c>
      <c r="S23" s="627">
        <v>800</v>
      </c>
      <c r="T23" s="620">
        <v>1</v>
      </c>
      <c r="U23" s="628">
        <v>105</v>
      </c>
      <c r="V23" s="387" t="s">
        <v>117</v>
      </c>
      <c r="W23" s="387"/>
      <c r="X23" s="390"/>
      <c r="Y23" s="76" t="s">
        <v>106</v>
      </c>
      <c r="Z23" s="73"/>
      <c r="AA23" s="461"/>
      <c r="AB23" s="339"/>
      <c r="AC23" s="339"/>
      <c r="AD23" s="339"/>
      <c r="AE23" s="339"/>
      <c r="AF23" s="339"/>
    </row>
    <row r="24" spans="2:32" s="80" customFormat="1" ht="18" customHeight="1">
      <c r="B24" s="384" t="s">
        <v>389</v>
      </c>
      <c r="C24" s="784" t="s">
        <v>396</v>
      </c>
      <c r="D24" s="785"/>
      <c r="E24" s="785"/>
      <c r="F24" s="786"/>
      <c r="G24" s="385" t="s">
        <v>21</v>
      </c>
      <c r="H24" s="384" t="s">
        <v>83</v>
      </c>
      <c r="I24" s="74" t="s">
        <v>138</v>
      </c>
      <c r="J24" s="407" t="s">
        <v>82</v>
      </c>
      <c r="K24" s="623" t="s">
        <v>211</v>
      </c>
      <c r="L24" s="624">
        <f t="shared" si="0"/>
        <v>76608.25</v>
      </c>
      <c r="M24" s="615">
        <v>1</v>
      </c>
      <c r="N24" s="624">
        <f t="shared" si="1"/>
        <v>76608.25</v>
      </c>
      <c r="O24" s="625">
        <v>76608.25</v>
      </c>
      <c r="P24" s="624">
        <v>0</v>
      </c>
      <c r="Q24" s="624">
        <v>0</v>
      </c>
      <c r="R24" s="626" t="s">
        <v>16</v>
      </c>
      <c r="S24" s="627">
        <v>500</v>
      </c>
      <c r="T24" s="620">
        <v>1</v>
      </c>
      <c r="U24" s="628">
        <v>139</v>
      </c>
      <c r="V24" s="387" t="s">
        <v>117</v>
      </c>
      <c r="W24" s="387"/>
      <c r="X24" s="390" t="s">
        <v>106</v>
      </c>
      <c r="Y24" s="76"/>
      <c r="Z24" s="73"/>
      <c r="AA24" s="461"/>
      <c r="AB24" s="339">
        <f>O24</f>
        <v>76608.25</v>
      </c>
      <c r="AC24" s="339">
        <v>334729.34</v>
      </c>
      <c r="AD24" s="462">
        <f>AC24-AB24</f>
        <v>258121.09000000003</v>
      </c>
      <c r="AE24" s="339"/>
      <c r="AF24" s="339"/>
    </row>
    <row r="25" spans="2:30" s="80" customFormat="1" ht="18" customHeight="1">
      <c r="B25" s="384" t="s">
        <v>397</v>
      </c>
      <c r="C25" s="784" t="s">
        <v>396</v>
      </c>
      <c r="D25" s="785"/>
      <c r="E25" s="785"/>
      <c r="F25" s="786"/>
      <c r="G25" s="385" t="s">
        <v>21</v>
      </c>
      <c r="H25" s="384" t="s">
        <v>83</v>
      </c>
      <c r="I25" s="74" t="s">
        <v>138</v>
      </c>
      <c r="J25" s="407" t="s">
        <v>82</v>
      </c>
      <c r="K25" s="623" t="s">
        <v>179</v>
      </c>
      <c r="L25" s="624">
        <f t="shared" si="0"/>
        <v>447273.76</v>
      </c>
      <c r="M25" s="615">
        <v>1</v>
      </c>
      <c r="N25" s="624">
        <f t="shared" si="1"/>
        <v>447273.76</v>
      </c>
      <c r="O25" s="625">
        <v>447273.76</v>
      </c>
      <c r="P25" s="624">
        <v>0</v>
      </c>
      <c r="Q25" s="624">
        <v>0</v>
      </c>
      <c r="R25" s="626" t="s">
        <v>456</v>
      </c>
      <c r="S25" s="627">
        <v>666</v>
      </c>
      <c r="T25" s="620">
        <v>1</v>
      </c>
      <c r="U25" s="628">
        <v>328</v>
      </c>
      <c r="V25" s="387" t="s">
        <v>117</v>
      </c>
      <c r="W25" s="387"/>
      <c r="X25" s="390"/>
      <c r="Y25" s="76" t="s">
        <v>106</v>
      </c>
      <c r="Z25" s="73"/>
      <c r="AA25" s="461"/>
      <c r="AB25" s="463"/>
      <c r="AC25" s="463"/>
      <c r="AD25" s="343"/>
    </row>
    <row r="26" spans="2:30" s="80" customFormat="1" ht="18" customHeight="1">
      <c r="B26" s="384" t="s">
        <v>398</v>
      </c>
      <c r="C26" s="784" t="s">
        <v>396</v>
      </c>
      <c r="D26" s="785"/>
      <c r="E26" s="785"/>
      <c r="F26" s="786"/>
      <c r="G26" s="385" t="s">
        <v>21</v>
      </c>
      <c r="H26" s="384" t="s">
        <v>83</v>
      </c>
      <c r="I26" s="74" t="s">
        <v>138</v>
      </c>
      <c r="J26" s="407" t="s">
        <v>82</v>
      </c>
      <c r="K26" s="623" t="s">
        <v>193</v>
      </c>
      <c r="L26" s="624">
        <f t="shared" si="0"/>
        <v>118664.44</v>
      </c>
      <c r="M26" s="615">
        <v>1</v>
      </c>
      <c r="N26" s="624">
        <f t="shared" si="1"/>
        <v>118664.44</v>
      </c>
      <c r="O26" s="625">
        <v>118664.44</v>
      </c>
      <c r="P26" s="624">
        <v>0</v>
      </c>
      <c r="Q26" s="624">
        <v>0</v>
      </c>
      <c r="R26" s="626" t="s">
        <v>16</v>
      </c>
      <c r="S26" s="627">
        <v>500</v>
      </c>
      <c r="T26" s="620">
        <v>1</v>
      </c>
      <c r="U26" s="628">
        <v>91</v>
      </c>
      <c r="V26" s="387" t="s">
        <v>117</v>
      </c>
      <c r="W26" s="387"/>
      <c r="X26" s="390" t="s">
        <v>106</v>
      </c>
      <c r="Y26" s="76"/>
      <c r="Z26" s="73"/>
      <c r="AA26" s="461"/>
      <c r="AB26" s="463"/>
      <c r="AC26" s="463"/>
      <c r="AD26" s="343"/>
    </row>
    <row r="27" spans="2:26" s="80" customFormat="1" ht="18" customHeight="1">
      <c r="B27" s="384" t="s">
        <v>399</v>
      </c>
      <c r="C27" s="784" t="s">
        <v>396</v>
      </c>
      <c r="D27" s="785"/>
      <c r="E27" s="785"/>
      <c r="F27" s="786"/>
      <c r="G27" s="385" t="s">
        <v>21</v>
      </c>
      <c r="H27" s="384" t="s">
        <v>83</v>
      </c>
      <c r="I27" s="74" t="s">
        <v>138</v>
      </c>
      <c r="J27" s="407" t="s">
        <v>82</v>
      </c>
      <c r="K27" s="623" t="s">
        <v>218</v>
      </c>
      <c r="L27" s="624">
        <f t="shared" si="0"/>
        <v>99607.14</v>
      </c>
      <c r="M27" s="615">
        <v>1</v>
      </c>
      <c r="N27" s="624">
        <f>O27+P27+Q27</f>
        <v>99607.14</v>
      </c>
      <c r="O27" s="625">
        <v>99607.14</v>
      </c>
      <c r="P27" s="624">
        <v>0</v>
      </c>
      <c r="Q27" s="624">
        <v>0</v>
      </c>
      <c r="R27" s="626" t="s">
        <v>16</v>
      </c>
      <c r="S27" s="627">
        <v>333</v>
      </c>
      <c r="T27" s="620">
        <v>1</v>
      </c>
      <c r="U27" s="628">
        <v>218</v>
      </c>
      <c r="V27" s="387" t="s">
        <v>117</v>
      </c>
      <c r="W27" s="387"/>
      <c r="X27" s="390" t="s">
        <v>106</v>
      </c>
      <c r="Y27" s="76"/>
      <c r="Z27" s="73"/>
    </row>
    <row r="28" spans="2:27" s="80" customFormat="1" ht="18" customHeight="1">
      <c r="B28" s="384" t="s">
        <v>400</v>
      </c>
      <c r="C28" s="784" t="s">
        <v>396</v>
      </c>
      <c r="D28" s="785"/>
      <c r="E28" s="785"/>
      <c r="F28" s="786"/>
      <c r="G28" s="385" t="s">
        <v>21</v>
      </c>
      <c r="H28" s="384" t="s">
        <v>83</v>
      </c>
      <c r="I28" s="74" t="s">
        <v>138</v>
      </c>
      <c r="J28" s="407" t="s">
        <v>82</v>
      </c>
      <c r="K28" s="630" t="s">
        <v>55</v>
      </c>
      <c r="L28" s="614">
        <f t="shared" si="0"/>
        <v>266269.99</v>
      </c>
      <c r="M28" s="615">
        <v>1</v>
      </c>
      <c r="N28" s="616">
        <f>Q28+O28</f>
        <v>266269.99</v>
      </c>
      <c r="O28" s="625">
        <v>266269.99</v>
      </c>
      <c r="P28" s="616">
        <v>0</v>
      </c>
      <c r="Q28" s="616">
        <v>0</v>
      </c>
      <c r="R28" s="626" t="s">
        <v>16</v>
      </c>
      <c r="S28" s="619">
        <v>666</v>
      </c>
      <c r="T28" s="620">
        <v>1</v>
      </c>
      <c r="U28" s="628">
        <v>174</v>
      </c>
      <c r="V28" s="387" t="s">
        <v>117</v>
      </c>
      <c r="W28" s="387"/>
      <c r="X28" s="390"/>
      <c r="Y28" s="73" t="s">
        <v>106</v>
      </c>
      <c r="Z28" s="461"/>
      <c r="AA28" s="464"/>
    </row>
    <row r="29" spans="2:26" s="80" customFormat="1" ht="18" customHeight="1">
      <c r="B29" s="384" t="s">
        <v>401</v>
      </c>
      <c r="C29" s="784" t="s">
        <v>396</v>
      </c>
      <c r="D29" s="785"/>
      <c r="E29" s="785"/>
      <c r="F29" s="786"/>
      <c r="G29" s="385" t="s">
        <v>21</v>
      </c>
      <c r="H29" s="384" t="s">
        <v>83</v>
      </c>
      <c r="I29" s="74" t="s">
        <v>138</v>
      </c>
      <c r="J29" s="407" t="s">
        <v>82</v>
      </c>
      <c r="K29" s="630" t="s">
        <v>343</v>
      </c>
      <c r="L29" s="614">
        <f t="shared" si="0"/>
        <v>394671.15</v>
      </c>
      <c r="M29" s="615">
        <v>1</v>
      </c>
      <c r="N29" s="616">
        <f>Q29+O29</f>
        <v>394671.15</v>
      </c>
      <c r="O29" s="625">
        <v>394671.15</v>
      </c>
      <c r="P29" s="616">
        <v>0</v>
      </c>
      <c r="Q29" s="616">
        <v>0</v>
      </c>
      <c r="R29" s="626" t="s">
        <v>16</v>
      </c>
      <c r="S29" s="627">
        <v>1333</v>
      </c>
      <c r="T29" s="620">
        <v>1</v>
      </c>
      <c r="U29" s="628">
        <v>759</v>
      </c>
      <c r="V29" s="387" t="s">
        <v>117</v>
      </c>
      <c r="W29" s="387"/>
      <c r="X29" s="390"/>
      <c r="Y29" s="76" t="s">
        <v>106</v>
      </c>
      <c r="Z29" s="73"/>
    </row>
    <row r="30" spans="2:26" s="80" customFormat="1" ht="18" customHeight="1">
      <c r="B30" s="384" t="s">
        <v>402</v>
      </c>
      <c r="C30" s="784" t="s">
        <v>396</v>
      </c>
      <c r="D30" s="785"/>
      <c r="E30" s="785"/>
      <c r="F30" s="786"/>
      <c r="G30" s="385" t="s">
        <v>21</v>
      </c>
      <c r="H30" s="384" t="s">
        <v>83</v>
      </c>
      <c r="I30" s="74" t="s">
        <v>138</v>
      </c>
      <c r="J30" s="407" t="s">
        <v>82</v>
      </c>
      <c r="K30" s="623" t="s">
        <v>374</v>
      </c>
      <c r="L30" s="614">
        <f t="shared" si="0"/>
        <v>143344</v>
      </c>
      <c r="M30" s="615">
        <v>1</v>
      </c>
      <c r="N30" s="616">
        <f>Q30+O30</f>
        <v>143344</v>
      </c>
      <c r="O30" s="625">
        <v>143344</v>
      </c>
      <c r="P30" s="616">
        <v>0</v>
      </c>
      <c r="Q30" s="616">
        <v>0</v>
      </c>
      <c r="R30" s="626" t="s">
        <v>16</v>
      </c>
      <c r="S30" s="627">
        <v>500</v>
      </c>
      <c r="T30" s="620">
        <v>1</v>
      </c>
      <c r="U30" s="628">
        <v>158</v>
      </c>
      <c r="V30" s="387" t="s">
        <v>117</v>
      </c>
      <c r="W30" s="387"/>
      <c r="X30" s="390" t="s">
        <v>106</v>
      </c>
      <c r="Y30" s="76"/>
      <c r="Z30" s="73"/>
    </row>
    <row r="31" spans="2:26" s="80" customFormat="1" ht="18" customHeight="1">
      <c r="B31" s="384" t="s">
        <v>409</v>
      </c>
      <c r="C31" s="784" t="s">
        <v>396</v>
      </c>
      <c r="D31" s="785"/>
      <c r="E31" s="785"/>
      <c r="F31" s="786"/>
      <c r="G31" s="385" t="s">
        <v>21</v>
      </c>
      <c r="H31" s="384" t="s">
        <v>83</v>
      </c>
      <c r="I31" s="74" t="s">
        <v>138</v>
      </c>
      <c r="J31" s="407" t="s">
        <v>82</v>
      </c>
      <c r="K31" s="623" t="s">
        <v>191</v>
      </c>
      <c r="L31" s="614">
        <f t="shared" si="0"/>
        <v>143194</v>
      </c>
      <c r="M31" s="615">
        <v>1</v>
      </c>
      <c r="N31" s="616">
        <f>Q31+O31</f>
        <v>143194</v>
      </c>
      <c r="O31" s="625">
        <v>143194</v>
      </c>
      <c r="P31" s="616">
        <v>0</v>
      </c>
      <c r="Q31" s="616">
        <v>0</v>
      </c>
      <c r="R31" s="626" t="s">
        <v>16</v>
      </c>
      <c r="S31" s="627">
        <v>500</v>
      </c>
      <c r="T31" s="620">
        <v>1</v>
      </c>
      <c r="U31" s="628">
        <v>66</v>
      </c>
      <c r="V31" s="387" t="s">
        <v>117</v>
      </c>
      <c r="W31" s="387"/>
      <c r="X31" s="390" t="s">
        <v>106</v>
      </c>
      <c r="Y31" s="76"/>
      <c r="Z31" s="73"/>
    </row>
    <row r="32" spans="2:26" s="80" customFormat="1" ht="18" customHeight="1">
      <c r="B32" s="384" t="s">
        <v>403</v>
      </c>
      <c r="C32" s="784" t="s">
        <v>396</v>
      </c>
      <c r="D32" s="785"/>
      <c r="E32" s="785"/>
      <c r="F32" s="786"/>
      <c r="G32" s="385" t="s">
        <v>21</v>
      </c>
      <c r="H32" s="384" t="s">
        <v>83</v>
      </c>
      <c r="I32" s="74" t="s">
        <v>138</v>
      </c>
      <c r="J32" s="407" t="s">
        <v>82</v>
      </c>
      <c r="K32" s="623" t="s">
        <v>267</v>
      </c>
      <c r="L32" s="624">
        <f t="shared" si="0"/>
        <v>134809.04</v>
      </c>
      <c r="M32" s="615">
        <v>1</v>
      </c>
      <c r="N32" s="624">
        <f>Q32+P32+O32</f>
        <v>134809.04</v>
      </c>
      <c r="O32" s="631">
        <v>134809.04</v>
      </c>
      <c r="P32" s="624">
        <v>0</v>
      </c>
      <c r="Q32" s="624">
        <v>0</v>
      </c>
      <c r="R32" s="626" t="s">
        <v>16</v>
      </c>
      <c r="S32" s="627">
        <v>333</v>
      </c>
      <c r="T32" s="620">
        <v>1</v>
      </c>
      <c r="U32" s="628">
        <v>72</v>
      </c>
      <c r="V32" s="387" t="s">
        <v>117</v>
      </c>
      <c r="W32" s="387"/>
      <c r="X32" s="76" t="s">
        <v>106</v>
      </c>
      <c r="Y32" s="76"/>
      <c r="Z32" s="73"/>
    </row>
    <row r="33" spans="2:26" s="80" customFormat="1" ht="18" customHeight="1">
      <c r="B33" s="384" t="s">
        <v>404</v>
      </c>
      <c r="C33" s="784" t="s">
        <v>396</v>
      </c>
      <c r="D33" s="785"/>
      <c r="E33" s="785"/>
      <c r="F33" s="786"/>
      <c r="G33" s="385" t="s">
        <v>21</v>
      </c>
      <c r="H33" s="384" t="s">
        <v>83</v>
      </c>
      <c r="I33" s="74" t="s">
        <v>138</v>
      </c>
      <c r="J33" s="407" t="s">
        <v>82</v>
      </c>
      <c r="K33" s="623" t="s">
        <v>219</v>
      </c>
      <c r="L33" s="624">
        <f t="shared" si="0"/>
        <v>96681.48</v>
      </c>
      <c r="M33" s="615">
        <v>1</v>
      </c>
      <c r="N33" s="624">
        <f>Q33+P33+O33</f>
        <v>96681.48</v>
      </c>
      <c r="O33" s="625">
        <v>96681.48</v>
      </c>
      <c r="P33" s="624">
        <v>0</v>
      </c>
      <c r="Q33" s="624">
        <v>0</v>
      </c>
      <c r="R33" s="626" t="s">
        <v>16</v>
      </c>
      <c r="S33" s="627">
        <v>333</v>
      </c>
      <c r="T33" s="620">
        <v>1</v>
      </c>
      <c r="U33" s="628">
        <v>160</v>
      </c>
      <c r="V33" s="387" t="s">
        <v>117</v>
      </c>
      <c r="W33" s="387"/>
      <c r="X33" s="76" t="s">
        <v>106</v>
      </c>
      <c r="Y33" s="76"/>
      <c r="Z33" s="73"/>
    </row>
    <row r="34" spans="2:27" ht="14.25" customHeight="1">
      <c r="B34" s="74" t="s">
        <v>405</v>
      </c>
      <c r="C34" s="780" t="s">
        <v>261</v>
      </c>
      <c r="D34" s="781"/>
      <c r="E34" s="781"/>
      <c r="F34" s="782"/>
      <c r="G34" s="73" t="s">
        <v>21</v>
      </c>
      <c r="H34" s="74" t="s">
        <v>91</v>
      </c>
      <c r="I34" s="74" t="s">
        <v>138</v>
      </c>
      <c r="J34" s="74" t="s">
        <v>82</v>
      </c>
      <c r="K34" s="613" t="s">
        <v>209</v>
      </c>
      <c r="L34" s="614">
        <f t="shared" si="0"/>
        <v>762294.02</v>
      </c>
      <c r="M34" s="615">
        <v>1</v>
      </c>
      <c r="N34" s="616">
        <f>Q34+O34</f>
        <v>762294.02</v>
      </c>
      <c r="O34" s="622">
        <v>762294.02</v>
      </c>
      <c r="P34" s="616">
        <v>0</v>
      </c>
      <c r="Q34" s="616">
        <v>0</v>
      </c>
      <c r="R34" s="618" t="s">
        <v>16</v>
      </c>
      <c r="S34" s="619">
        <v>50000</v>
      </c>
      <c r="T34" s="620">
        <v>1</v>
      </c>
      <c r="U34" s="632">
        <v>2500</v>
      </c>
      <c r="V34" s="76" t="s">
        <v>117</v>
      </c>
      <c r="W34" s="76"/>
      <c r="X34" s="76" t="s">
        <v>106</v>
      </c>
      <c r="Y34" s="73"/>
      <c r="Z34" s="251"/>
      <c r="AA34" s="252"/>
    </row>
    <row r="35" spans="2:27" ht="14.25" customHeight="1">
      <c r="B35" s="74" t="s">
        <v>406</v>
      </c>
      <c r="C35" s="780" t="s">
        <v>262</v>
      </c>
      <c r="D35" s="781"/>
      <c r="E35" s="781"/>
      <c r="F35" s="782"/>
      <c r="G35" s="73" t="s">
        <v>21</v>
      </c>
      <c r="H35" s="74" t="s">
        <v>91</v>
      </c>
      <c r="I35" s="74" t="s">
        <v>138</v>
      </c>
      <c r="J35" s="74" t="s">
        <v>82</v>
      </c>
      <c r="K35" s="613" t="s">
        <v>263</v>
      </c>
      <c r="L35" s="614">
        <f t="shared" si="0"/>
        <v>386160.62</v>
      </c>
      <c r="M35" s="615">
        <v>1</v>
      </c>
      <c r="N35" s="616">
        <f>Q35+O35</f>
        <v>386160.62</v>
      </c>
      <c r="O35" s="625">
        <v>386160.62</v>
      </c>
      <c r="P35" s="616">
        <v>0</v>
      </c>
      <c r="Q35" s="616">
        <v>0</v>
      </c>
      <c r="R35" s="618" t="s">
        <v>16</v>
      </c>
      <c r="S35" s="619">
        <v>13500</v>
      </c>
      <c r="T35" s="620">
        <v>1</v>
      </c>
      <c r="U35" s="632">
        <v>68</v>
      </c>
      <c r="V35" s="76" t="s">
        <v>117</v>
      </c>
      <c r="W35" s="76"/>
      <c r="X35" s="76"/>
      <c r="Y35" s="73" t="s">
        <v>106</v>
      </c>
      <c r="Z35" s="251"/>
      <c r="AA35" s="252"/>
    </row>
    <row r="36" spans="2:27" ht="12" customHeight="1">
      <c r="B36" s="74" t="s">
        <v>407</v>
      </c>
      <c r="C36" s="780" t="s">
        <v>266</v>
      </c>
      <c r="D36" s="781"/>
      <c r="E36" s="781"/>
      <c r="F36" s="782"/>
      <c r="G36" s="73" t="s">
        <v>21</v>
      </c>
      <c r="H36" s="74" t="s">
        <v>91</v>
      </c>
      <c r="I36" s="74" t="s">
        <v>138</v>
      </c>
      <c r="J36" s="74" t="s">
        <v>82</v>
      </c>
      <c r="K36" s="630" t="s">
        <v>342</v>
      </c>
      <c r="L36" s="614">
        <f t="shared" si="0"/>
        <v>192585.28</v>
      </c>
      <c r="M36" s="615">
        <v>1</v>
      </c>
      <c r="N36" s="616">
        <f>Q36+O36</f>
        <v>192585.28</v>
      </c>
      <c r="O36" s="625">
        <v>192585.28</v>
      </c>
      <c r="P36" s="616"/>
      <c r="Q36" s="616"/>
      <c r="R36" s="618" t="s">
        <v>16</v>
      </c>
      <c r="S36" s="619">
        <v>16000</v>
      </c>
      <c r="T36" s="620">
        <v>1</v>
      </c>
      <c r="U36" s="632">
        <v>214</v>
      </c>
      <c r="V36" s="76" t="s">
        <v>117</v>
      </c>
      <c r="W36" s="76"/>
      <c r="X36" s="76"/>
      <c r="Y36" s="73" t="s">
        <v>106</v>
      </c>
      <c r="Z36" s="251"/>
      <c r="AA36" s="252"/>
    </row>
    <row r="37" spans="2:27" ht="18.75" customHeight="1">
      <c r="B37" s="74" t="s">
        <v>408</v>
      </c>
      <c r="C37" s="793" t="s">
        <v>264</v>
      </c>
      <c r="D37" s="794"/>
      <c r="E37" s="794"/>
      <c r="F37" s="795"/>
      <c r="G37" s="73" t="s">
        <v>21</v>
      </c>
      <c r="H37" s="74" t="s">
        <v>91</v>
      </c>
      <c r="I37" s="74" t="s">
        <v>138</v>
      </c>
      <c r="J37" s="74" t="s">
        <v>82</v>
      </c>
      <c r="K37" s="621" t="s">
        <v>330</v>
      </c>
      <c r="L37" s="614">
        <f aca="true" t="shared" si="2" ref="L37:L43">N37</f>
        <v>498249</v>
      </c>
      <c r="M37" s="615">
        <v>1</v>
      </c>
      <c r="N37" s="616">
        <f>Q37+O37</f>
        <v>498249</v>
      </c>
      <c r="O37" s="625">
        <v>498249</v>
      </c>
      <c r="P37" s="616">
        <v>0</v>
      </c>
      <c r="Q37" s="616">
        <v>0</v>
      </c>
      <c r="R37" s="618" t="s">
        <v>16</v>
      </c>
      <c r="S37" s="619">
        <v>6000</v>
      </c>
      <c r="T37" s="620">
        <v>1</v>
      </c>
      <c r="U37" s="632">
        <v>1200</v>
      </c>
      <c r="V37" s="76" t="s">
        <v>117</v>
      </c>
      <c r="W37" s="76"/>
      <c r="X37" s="76" t="s">
        <v>106</v>
      </c>
      <c r="Y37" s="73"/>
      <c r="Z37" s="251"/>
      <c r="AA37" s="252"/>
    </row>
    <row r="38" spans="2:32" ht="16.5" customHeight="1">
      <c r="B38" s="418" t="s">
        <v>426</v>
      </c>
      <c r="C38" s="784" t="s">
        <v>428</v>
      </c>
      <c r="D38" s="785"/>
      <c r="E38" s="785"/>
      <c r="F38" s="786"/>
      <c r="G38" s="385" t="s">
        <v>21</v>
      </c>
      <c r="H38" s="384" t="s">
        <v>83</v>
      </c>
      <c r="I38" s="384" t="s">
        <v>170</v>
      </c>
      <c r="J38" s="407" t="s">
        <v>82</v>
      </c>
      <c r="K38" s="629" t="s">
        <v>62</v>
      </c>
      <c r="L38" s="624">
        <f t="shared" si="2"/>
        <v>96411.92</v>
      </c>
      <c r="M38" s="615">
        <v>1</v>
      </c>
      <c r="N38" s="624">
        <f aca="true" t="shared" si="3" ref="N38:N43">Q38+P38+O38</f>
        <v>96411.92</v>
      </c>
      <c r="O38" s="625">
        <v>96411.92</v>
      </c>
      <c r="P38" s="624">
        <v>0</v>
      </c>
      <c r="Q38" s="624">
        <v>0</v>
      </c>
      <c r="R38" s="626" t="s">
        <v>16</v>
      </c>
      <c r="S38" s="627">
        <v>150</v>
      </c>
      <c r="T38" s="620">
        <v>1</v>
      </c>
      <c r="U38" s="628">
        <v>679</v>
      </c>
      <c r="V38" s="387" t="s">
        <v>117</v>
      </c>
      <c r="W38" s="387"/>
      <c r="X38" s="390" t="s">
        <v>106</v>
      </c>
      <c r="Y38" s="76"/>
      <c r="Z38" s="73"/>
      <c r="AA38" s="335"/>
      <c r="AB38" s="337">
        <f>O38</f>
        <v>96411.92</v>
      </c>
      <c r="AC38" s="337">
        <v>43304.63</v>
      </c>
      <c r="AD38" s="349">
        <f>AC38-AB38</f>
        <v>-53107.29</v>
      </c>
      <c r="AE38" s="327"/>
      <c r="AF38" s="327"/>
    </row>
    <row r="39" spans="2:30" ht="20.25" customHeight="1">
      <c r="B39" s="384" t="s">
        <v>427</v>
      </c>
      <c r="C39" s="784" t="s">
        <v>578</v>
      </c>
      <c r="D39" s="785"/>
      <c r="E39" s="785"/>
      <c r="F39" s="786"/>
      <c r="G39" s="385" t="s">
        <v>21</v>
      </c>
      <c r="H39" s="384" t="s">
        <v>83</v>
      </c>
      <c r="I39" s="384" t="s">
        <v>128</v>
      </c>
      <c r="J39" s="407" t="s">
        <v>82</v>
      </c>
      <c r="K39" s="629" t="s">
        <v>243</v>
      </c>
      <c r="L39" s="624">
        <f t="shared" si="2"/>
        <v>233280.92</v>
      </c>
      <c r="M39" s="615">
        <v>1</v>
      </c>
      <c r="N39" s="624">
        <f t="shared" si="3"/>
        <v>233280.92</v>
      </c>
      <c r="O39" s="625">
        <v>141643.92</v>
      </c>
      <c r="P39" s="624"/>
      <c r="Q39" s="624">
        <v>91637</v>
      </c>
      <c r="R39" s="626" t="s">
        <v>16</v>
      </c>
      <c r="S39" s="627">
        <v>500</v>
      </c>
      <c r="T39" s="620">
        <v>1</v>
      </c>
      <c r="U39" s="628">
        <v>129</v>
      </c>
      <c r="V39" s="387" t="s">
        <v>117</v>
      </c>
      <c r="W39" s="387"/>
      <c r="X39" s="390" t="s">
        <v>106</v>
      </c>
      <c r="Y39" s="76"/>
      <c r="Z39" s="73"/>
      <c r="AA39" s="251"/>
      <c r="AB39" s="725"/>
      <c r="AC39" s="725"/>
      <c r="AD39" s="167"/>
    </row>
    <row r="40" spans="2:30" ht="20.25" customHeight="1">
      <c r="B40" s="384" t="s">
        <v>412</v>
      </c>
      <c r="C40" s="796" t="s">
        <v>429</v>
      </c>
      <c r="D40" s="797"/>
      <c r="E40" s="797"/>
      <c r="F40" s="798"/>
      <c r="G40" s="385" t="s">
        <v>21</v>
      </c>
      <c r="H40" s="384" t="s">
        <v>83</v>
      </c>
      <c r="I40" s="384" t="s">
        <v>128</v>
      </c>
      <c r="J40" s="407" t="s">
        <v>82</v>
      </c>
      <c r="K40" s="629" t="s">
        <v>66</v>
      </c>
      <c r="L40" s="624">
        <f t="shared" si="2"/>
        <v>257492</v>
      </c>
      <c r="M40" s="615">
        <v>1</v>
      </c>
      <c r="N40" s="624">
        <f t="shared" si="3"/>
        <v>257492</v>
      </c>
      <c r="O40" s="633">
        <v>257492</v>
      </c>
      <c r="P40" s="624"/>
      <c r="Q40" s="624"/>
      <c r="R40" s="626" t="s">
        <v>16</v>
      </c>
      <c r="S40" s="627">
        <v>500</v>
      </c>
      <c r="T40" s="620">
        <v>1</v>
      </c>
      <c r="U40" s="628">
        <v>129</v>
      </c>
      <c r="V40" s="387" t="s">
        <v>117</v>
      </c>
      <c r="W40" s="387"/>
      <c r="X40" s="390" t="s">
        <v>106</v>
      </c>
      <c r="Y40" s="76"/>
      <c r="Z40" s="73"/>
      <c r="AA40" s="251"/>
      <c r="AB40" s="54"/>
      <c r="AC40" s="54"/>
      <c r="AD40" s="167"/>
    </row>
    <row r="41" spans="2:30" ht="19.5" customHeight="1">
      <c r="B41" s="384" t="s">
        <v>506</v>
      </c>
      <c r="C41" s="784" t="s">
        <v>508</v>
      </c>
      <c r="D41" s="785"/>
      <c r="E41" s="785"/>
      <c r="F41" s="786"/>
      <c r="G41" s="385" t="s">
        <v>21</v>
      </c>
      <c r="H41" s="384" t="s">
        <v>91</v>
      </c>
      <c r="I41" s="384" t="s">
        <v>507</v>
      </c>
      <c r="J41" s="407" t="s">
        <v>82</v>
      </c>
      <c r="K41" s="629" t="s">
        <v>193</v>
      </c>
      <c r="L41" s="624">
        <f t="shared" si="2"/>
        <v>119516.51</v>
      </c>
      <c r="M41" s="615">
        <v>1</v>
      </c>
      <c r="N41" s="624">
        <f t="shared" si="3"/>
        <v>119516.51</v>
      </c>
      <c r="O41" s="625">
        <v>119516.51</v>
      </c>
      <c r="P41" s="624"/>
      <c r="Q41" s="624"/>
      <c r="R41" s="626" t="s">
        <v>287</v>
      </c>
      <c r="S41" s="627">
        <v>80</v>
      </c>
      <c r="T41" s="620">
        <v>1</v>
      </c>
      <c r="U41" s="628">
        <v>91</v>
      </c>
      <c r="V41" s="387" t="s">
        <v>117</v>
      </c>
      <c r="W41" s="387"/>
      <c r="X41" s="390" t="s">
        <v>106</v>
      </c>
      <c r="Y41" s="76"/>
      <c r="Z41" s="73"/>
      <c r="AA41" s="251"/>
      <c r="AB41" s="725"/>
      <c r="AC41" s="725"/>
      <c r="AD41" s="167"/>
    </row>
    <row r="42" spans="2:30" ht="19.5" customHeight="1">
      <c r="B42" s="384" t="s">
        <v>543</v>
      </c>
      <c r="C42" s="784" t="s">
        <v>549</v>
      </c>
      <c r="D42" s="785"/>
      <c r="E42" s="785"/>
      <c r="F42" s="786"/>
      <c r="G42" s="385" t="s">
        <v>21</v>
      </c>
      <c r="H42" s="384" t="s">
        <v>91</v>
      </c>
      <c r="I42" s="384" t="s">
        <v>507</v>
      </c>
      <c r="J42" s="407" t="s">
        <v>82</v>
      </c>
      <c r="K42" s="629" t="s">
        <v>544</v>
      </c>
      <c r="L42" s="624">
        <f t="shared" si="2"/>
        <v>199999.77</v>
      </c>
      <c r="M42" s="615">
        <v>1</v>
      </c>
      <c r="N42" s="624">
        <f t="shared" si="3"/>
        <v>199999.77</v>
      </c>
      <c r="O42" s="633">
        <v>29999.77</v>
      </c>
      <c r="P42" s="624">
        <v>88400</v>
      </c>
      <c r="Q42" s="624">
        <v>81600</v>
      </c>
      <c r="R42" s="626" t="s">
        <v>287</v>
      </c>
      <c r="S42" s="627">
        <v>80</v>
      </c>
      <c r="T42" s="620">
        <v>1</v>
      </c>
      <c r="U42" s="628">
        <v>91</v>
      </c>
      <c r="V42" s="387" t="s">
        <v>117</v>
      </c>
      <c r="W42" s="387"/>
      <c r="X42" s="390" t="s">
        <v>106</v>
      </c>
      <c r="Y42" s="76"/>
      <c r="Z42" s="73"/>
      <c r="AA42" s="251"/>
      <c r="AB42" s="725"/>
      <c r="AC42" s="725"/>
      <c r="AD42" s="167"/>
    </row>
    <row r="43" spans="2:30" s="647" customFormat="1" ht="30.75" customHeight="1" thickBot="1">
      <c r="B43" s="640"/>
      <c r="C43" s="790" t="s">
        <v>588</v>
      </c>
      <c r="D43" s="791"/>
      <c r="E43" s="791"/>
      <c r="F43" s="792"/>
      <c r="G43" s="637"/>
      <c r="H43" s="637"/>
      <c r="I43" s="641"/>
      <c r="J43" s="642"/>
      <c r="K43" s="634" t="s">
        <v>584</v>
      </c>
      <c r="L43" s="624">
        <f t="shared" si="2"/>
        <v>127073.94</v>
      </c>
      <c r="M43" s="615">
        <v>1</v>
      </c>
      <c r="N43" s="624">
        <f t="shared" si="3"/>
        <v>127073.94</v>
      </c>
      <c r="O43" s="635">
        <v>127073.94</v>
      </c>
      <c r="P43" s="636"/>
      <c r="Q43" s="636"/>
      <c r="R43" s="637"/>
      <c r="S43" s="638"/>
      <c r="T43" s="620"/>
      <c r="U43" s="639"/>
      <c r="V43" s="620"/>
      <c r="W43" s="643"/>
      <c r="X43" s="643"/>
      <c r="Y43" s="618"/>
      <c r="Z43" s="644"/>
      <c r="AA43" s="645"/>
      <c r="AB43" s="646"/>
      <c r="AC43" s="646"/>
      <c r="AD43" s="646"/>
    </row>
    <row r="44" spans="2:30" ht="13.5" thickBot="1">
      <c r="B44" s="1"/>
      <c r="C44" s="89"/>
      <c r="D44" s="89"/>
      <c r="E44" s="89"/>
      <c r="F44" s="89"/>
      <c r="G44" s="89"/>
      <c r="H44" s="1"/>
      <c r="I44" s="1"/>
      <c r="J44" s="1"/>
      <c r="K44" s="85" t="s">
        <v>12</v>
      </c>
      <c r="L44" s="79">
        <f>SUM(L17:L43)</f>
        <v>5861807.14</v>
      </c>
      <c r="M44" s="166"/>
      <c r="N44" s="79">
        <f>SUM(N17:N43)</f>
        <v>5861807.14</v>
      </c>
      <c r="O44" s="79">
        <f>SUM(O16:O43)</f>
        <v>5600170.14</v>
      </c>
      <c r="P44" s="79">
        <f>SUM(P14:P43)</f>
        <v>88400</v>
      </c>
      <c r="Q44" s="79">
        <f>SUM(Q14:Q43)</f>
        <v>173237</v>
      </c>
      <c r="R44" s="135"/>
      <c r="S44" s="89"/>
      <c r="T44" s="97"/>
      <c r="U44" s="97"/>
      <c r="V44" s="97"/>
      <c r="W44" s="97"/>
      <c r="X44" s="97"/>
      <c r="Y44" s="97"/>
      <c r="Z44" s="455"/>
      <c r="AA44" s="454"/>
      <c r="AB44" s="53"/>
      <c r="AC44" s="53"/>
      <c r="AD44" s="53"/>
    </row>
    <row r="45" spans="13:30" ht="12.75">
      <c r="M45" s="29"/>
      <c r="Z45" s="53"/>
      <c r="AA45" s="682"/>
      <c r="AB45" s="682"/>
      <c r="AC45" s="379"/>
      <c r="AD45" s="53"/>
    </row>
    <row r="46" spans="3:30" ht="12.75">
      <c r="C46" s="66"/>
      <c r="D46" s="66"/>
      <c r="E46" s="66"/>
      <c r="F46" s="66"/>
      <c r="O46" s="351"/>
      <c r="P46" s="351"/>
      <c r="Q46" s="167"/>
      <c r="T46" s="700" t="s">
        <v>67</v>
      </c>
      <c r="U46" s="700"/>
      <c r="V46" s="700"/>
      <c r="W46" s="700"/>
      <c r="X46" s="700"/>
      <c r="Y46" s="700"/>
      <c r="Z46" s="53"/>
      <c r="AA46" s="53"/>
      <c r="AB46" s="53"/>
      <c r="AC46" s="53"/>
      <c r="AD46" s="53"/>
    </row>
    <row r="47" spans="15:30" ht="15.75" customHeight="1">
      <c r="O47" s="167"/>
      <c r="P47" s="167"/>
      <c r="T47" s="783" t="s">
        <v>19</v>
      </c>
      <c r="U47" s="783"/>
      <c r="V47" s="783"/>
      <c r="W47" s="783"/>
      <c r="X47" s="783"/>
      <c r="Y47" s="783"/>
      <c r="Z47" s="53"/>
      <c r="AA47" s="53"/>
      <c r="AB47" s="53"/>
      <c r="AC47" s="53"/>
      <c r="AD47" s="53"/>
    </row>
    <row r="48" ht="12.75">
      <c r="Q48" s="21">
        <v>91637</v>
      </c>
    </row>
  </sheetData>
  <sheetProtection/>
  <mergeCells count="55">
    <mergeCell ref="AA45:AB45"/>
    <mergeCell ref="C43:F43"/>
    <mergeCell ref="C34:F34"/>
    <mergeCell ref="C35:F35"/>
    <mergeCell ref="C38:F38"/>
    <mergeCell ref="C42:F42"/>
    <mergeCell ref="AB39:AC39"/>
    <mergeCell ref="C41:F41"/>
    <mergeCell ref="AB41:AC41"/>
    <mergeCell ref="C39:F39"/>
    <mergeCell ref="AB42:AC42"/>
    <mergeCell ref="C37:F37"/>
    <mergeCell ref="C40:F40"/>
    <mergeCell ref="C32:F32"/>
    <mergeCell ref="C33:F33"/>
    <mergeCell ref="C29:F29"/>
    <mergeCell ref="C30:F30"/>
    <mergeCell ref="C36:F36"/>
    <mergeCell ref="C19:F19"/>
    <mergeCell ref="C21:F21"/>
    <mergeCell ref="L13:L14"/>
    <mergeCell ref="N13:Q13"/>
    <mergeCell ref="J13:J14"/>
    <mergeCell ref="M13:M14"/>
    <mergeCell ref="C25:F25"/>
    <mergeCell ref="C27:F27"/>
    <mergeCell ref="C28:F28"/>
    <mergeCell ref="C31:F31"/>
    <mergeCell ref="C20:F20"/>
    <mergeCell ref="C24:F24"/>
    <mergeCell ref="C23:F23"/>
    <mergeCell ref="C22:F22"/>
    <mergeCell ref="C26:F26"/>
    <mergeCell ref="T47:Y47"/>
    <mergeCell ref="W13:W14"/>
    <mergeCell ref="T46:Y46"/>
    <mergeCell ref="U13:U14"/>
    <mergeCell ref="V13:V14"/>
    <mergeCell ref="R13:T13"/>
    <mergeCell ref="X13:Y13"/>
    <mergeCell ref="B1:Y1"/>
    <mergeCell ref="B2:Y2"/>
    <mergeCell ref="B3:Y3"/>
    <mergeCell ref="B10:Y10"/>
    <mergeCell ref="K5:O5"/>
    <mergeCell ref="K6:O6"/>
    <mergeCell ref="Q4:R4"/>
    <mergeCell ref="B13:B14"/>
    <mergeCell ref="C17:F17"/>
    <mergeCell ref="C18:F18"/>
    <mergeCell ref="C13:F14"/>
    <mergeCell ref="K13:K14"/>
    <mergeCell ref="H13:H14"/>
    <mergeCell ref="G13:G14"/>
    <mergeCell ref="I13:I14"/>
  </mergeCells>
  <printOptions horizontalCentered="1"/>
  <pageMargins left="0" right="0" top="0.984251968503937" bottom="0.5905511811023623" header="0" footer="0"/>
  <pageSetup horizontalDpi="300" verticalDpi="300" orientation="landscape" paperSize="5" scale="65" r:id="rId2"/>
  <drawing r:id="rId1"/>
</worksheet>
</file>

<file path=xl/worksheets/sheet9.xml><?xml version="1.0" encoding="utf-8"?>
<worksheet xmlns="http://schemas.openxmlformats.org/spreadsheetml/2006/main" xmlns:r="http://schemas.openxmlformats.org/officeDocument/2006/relationships">
  <dimension ref="A1:AA35"/>
  <sheetViews>
    <sheetView view="pageBreakPreview" zoomScaleSheetLayoutView="100" zoomScalePageLayoutView="0" workbookViewId="0" topLeftCell="B15">
      <selection activeCell="M18" sqref="M18:M29"/>
    </sheetView>
  </sheetViews>
  <sheetFormatPr defaultColWidth="11.421875" defaultRowHeight="12.75"/>
  <cols>
    <col min="1" max="1" width="1.1484375" style="21" customWidth="1"/>
    <col min="2" max="2" width="10.57421875" style="21" customWidth="1"/>
    <col min="3" max="6" width="10.7109375" style="21" customWidth="1"/>
    <col min="7" max="7" width="8.140625" style="21" customWidth="1"/>
    <col min="8" max="8" width="5.7109375" style="21" customWidth="1"/>
    <col min="9" max="10" width="8.140625" style="21" customWidth="1"/>
    <col min="11" max="11" width="19.28125" style="21" customWidth="1"/>
    <col min="12" max="12" width="13.421875" style="21" customWidth="1"/>
    <col min="13" max="13" width="7.421875" style="21" customWidth="1"/>
    <col min="14" max="16" width="12.7109375" style="21" customWidth="1"/>
    <col min="17" max="17" width="8.57421875" style="21" customWidth="1"/>
    <col min="18" max="18" width="8.28125" style="21" customWidth="1"/>
    <col min="19" max="19" width="9.421875" style="21" customWidth="1"/>
    <col min="20" max="20" width="11.00390625" style="21" customWidth="1"/>
    <col min="21" max="21" width="12.7109375" style="21" customWidth="1"/>
    <col min="22" max="22" width="9.00390625" style="21" customWidth="1"/>
    <col min="23" max="23" width="9.28125" style="21" customWidth="1"/>
    <col min="24" max="24" width="5.00390625" style="21" customWidth="1"/>
    <col min="25" max="25" width="13.8515625" style="21" bestFit="1" customWidth="1"/>
    <col min="26" max="16384" width="11.421875" style="21" customWidth="1"/>
  </cols>
  <sheetData>
    <row r="1" spans="2:23" ht="15.75">
      <c r="B1" s="716" t="s">
        <v>37</v>
      </c>
      <c r="C1" s="717"/>
      <c r="D1" s="717"/>
      <c r="E1" s="717"/>
      <c r="F1" s="717"/>
      <c r="G1" s="717"/>
      <c r="H1" s="717"/>
      <c r="I1" s="717"/>
      <c r="J1" s="717"/>
      <c r="K1" s="717"/>
      <c r="L1" s="717"/>
      <c r="M1" s="717"/>
      <c r="N1" s="717"/>
      <c r="O1" s="717"/>
      <c r="P1" s="717"/>
      <c r="Q1" s="717"/>
      <c r="R1" s="717"/>
      <c r="S1" s="717"/>
      <c r="T1" s="717"/>
      <c r="U1" s="717"/>
      <c r="V1" s="717"/>
      <c r="W1" s="718"/>
    </row>
    <row r="2" spans="2:23" ht="15.75">
      <c r="B2" s="678" t="s">
        <v>38</v>
      </c>
      <c r="C2" s="679"/>
      <c r="D2" s="679"/>
      <c r="E2" s="679"/>
      <c r="F2" s="679"/>
      <c r="G2" s="679"/>
      <c r="H2" s="679"/>
      <c r="I2" s="679"/>
      <c r="J2" s="679"/>
      <c r="K2" s="679"/>
      <c r="L2" s="679"/>
      <c r="M2" s="679"/>
      <c r="N2" s="679"/>
      <c r="O2" s="679"/>
      <c r="P2" s="679"/>
      <c r="Q2" s="679"/>
      <c r="R2" s="679"/>
      <c r="S2" s="679"/>
      <c r="T2" s="679"/>
      <c r="U2" s="679"/>
      <c r="V2" s="679"/>
      <c r="W2" s="680"/>
    </row>
    <row r="3" spans="2:23" ht="12.75">
      <c r="B3" s="681" t="s">
        <v>39</v>
      </c>
      <c r="C3" s="682"/>
      <c r="D3" s="682"/>
      <c r="E3" s="682"/>
      <c r="F3" s="682"/>
      <c r="G3" s="682"/>
      <c r="H3" s="682"/>
      <c r="I3" s="682"/>
      <c r="J3" s="682"/>
      <c r="K3" s="682"/>
      <c r="L3" s="682"/>
      <c r="M3" s="682"/>
      <c r="N3" s="682"/>
      <c r="O3" s="682"/>
      <c r="P3" s="682"/>
      <c r="Q3" s="682"/>
      <c r="R3" s="682"/>
      <c r="S3" s="682"/>
      <c r="T3" s="682"/>
      <c r="U3" s="682"/>
      <c r="V3" s="682"/>
      <c r="W3" s="683"/>
    </row>
    <row r="4" spans="2:23" ht="12.75">
      <c r="B4" s="103" t="s">
        <v>34</v>
      </c>
      <c r="C4" s="102" t="s">
        <v>35</v>
      </c>
      <c r="D4" s="102"/>
      <c r="E4" s="102"/>
      <c r="F4" s="102"/>
      <c r="G4" s="53"/>
      <c r="H4" s="53"/>
      <c r="I4" s="53"/>
      <c r="J4" s="53"/>
      <c r="K4" s="53"/>
      <c r="L4" s="53"/>
      <c r="M4" s="53"/>
      <c r="N4" s="53"/>
      <c r="O4" s="53"/>
      <c r="P4" s="685" t="s">
        <v>76</v>
      </c>
      <c r="Q4" s="685"/>
      <c r="R4" s="102" t="s">
        <v>93</v>
      </c>
      <c r="S4" s="53"/>
      <c r="T4" s="53"/>
      <c r="U4" s="53"/>
      <c r="V4" s="53"/>
      <c r="W4" s="104"/>
    </row>
    <row r="5" spans="2:23" ht="12.75">
      <c r="B5" s="103" t="s">
        <v>110</v>
      </c>
      <c r="C5" s="102"/>
      <c r="D5" s="102"/>
      <c r="E5" s="102"/>
      <c r="F5" s="102"/>
      <c r="G5" s="187"/>
      <c r="H5" s="187"/>
      <c r="I5" s="187"/>
      <c r="J5" s="187"/>
      <c r="K5" s="684" t="s">
        <v>196</v>
      </c>
      <c r="L5" s="684"/>
      <c r="M5" s="684"/>
      <c r="N5" s="684"/>
      <c r="O5" s="684"/>
      <c r="P5" s="187"/>
      <c r="Q5" s="187"/>
      <c r="R5" s="187"/>
      <c r="S5" s="53"/>
      <c r="T5" s="53"/>
      <c r="U5" s="53"/>
      <c r="V5" s="53"/>
      <c r="W5" s="104"/>
    </row>
    <row r="6" spans="2:23" ht="12.75">
      <c r="B6" s="103" t="str">
        <f>'CAMINOS RURALES 8'!D6</f>
        <v>FECHA:   SEPTIEMBRE DEL 2012</v>
      </c>
      <c r="C6" s="102"/>
      <c r="D6" s="102"/>
      <c r="E6" s="102"/>
      <c r="F6" s="102"/>
      <c r="G6" s="188"/>
      <c r="H6" s="188"/>
      <c r="I6" s="188"/>
      <c r="J6" s="188"/>
      <c r="K6" s="682" t="s">
        <v>42</v>
      </c>
      <c r="L6" s="682"/>
      <c r="M6" s="682"/>
      <c r="N6" s="682"/>
      <c r="O6" s="682"/>
      <c r="P6" s="219" t="s">
        <v>95</v>
      </c>
      <c r="Q6" s="219"/>
      <c r="R6" s="219"/>
      <c r="S6" s="219"/>
      <c r="T6" s="219"/>
      <c r="U6" s="219"/>
      <c r="V6" s="53"/>
      <c r="W6" s="104"/>
    </row>
    <row r="7" spans="2:23" ht="12.75">
      <c r="B7" s="103" t="s">
        <v>30</v>
      </c>
      <c r="C7" s="102" t="s">
        <v>31</v>
      </c>
      <c r="D7" s="102"/>
      <c r="E7" s="102"/>
      <c r="F7" s="102"/>
      <c r="G7" s="53"/>
      <c r="H7" s="53"/>
      <c r="I7" s="53"/>
      <c r="J7" s="53"/>
      <c r="K7" s="53"/>
      <c r="L7" s="53"/>
      <c r="M7" s="53"/>
      <c r="N7" s="53"/>
      <c r="O7" s="53"/>
      <c r="P7" s="221" t="s">
        <v>107</v>
      </c>
      <c r="Q7" s="220" t="s">
        <v>108</v>
      </c>
      <c r="R7" s="53"/>
      <c r="S7" s="53"/>
      <c r="T7" s="53"/>
      <c r="U7" s="219">
        <f>'CAMINOS RURALES 8'!V7</f>
        <v>41172</v>
      </c>
      <c r="V7" s="53"/>
      <c r="W7" s="104"/>
    </row>
    <row r="8" spans="2:23" ht="12.75">
      <c r="B8" s="103" t="s">
        <v>32</v>
      </c>
      <c r="C8" s="102"/>
      <c r="D8" s="102"/>
      <c r="E8" s="102"/>
      <c r="F8" s="102"/>
      <c r="G8" s="53"/>
      <c r="H8" s="53"/>
      <c r="I8" s="53"/>
      <c r="J8" s="53"/>
      <c r="K8" s="53"/>
      <c r="L8" s="53"/>
      <c r="M8" s="53"/>
      <c r="N8" s="53"/>
      <c r="O8" s="53"/>
      <c r="P8" s="221" t="s">
        <v>97</v>
      </c>
      <c r="Q8" s="220" t="s">
        <v>109</v>
      </c>
      <c r="R8" s="102"/>
      <c r="S8" s="53"/>
      <c r="T8" s="53"/>
      <c r="U8" s="53"/>
      <c r="V8" s="53"/>
      <c r="W8" s="104"/>
    </row>
    <row r="9" spans="2:23" ht="12.75">
      <c r="B9" s="103" t="s">
        <v>33</v>
      </c>
      <c r="C9" s="102"/>
      <c r="D9" s="102"/>
      <c r="E9" s="102"/>
      <c r="F9" s="102"/>
      <c r="G9" s="53"/>
      <c r="H9" s="53"/>
      <c r="I9" s="53"/>
      <c r="J9" s="53"/>
      <c r="K9" s="53"/>
      <c r="L9" s="53"/>
      <c r="M9" s="53"/>
      <c r="N9" s="53"/>
      <c r="O9" s="53"/>
      <c r="P9" s="53"/>
      <c r="Q9" s="53"/>
      <c r="R9" s="53"/>
      <c r="S9" s="53"/>
      <c r="T9" s="53"/>
      <c r="U9" s="53"/>
      <c r="V9" s="53"/>
      <c r="W9" s="104"/>
    </row>
    <row r="10" spans="2:23" ht="12.75">
      <c r="B10" s="687" t="s">
        <v>36</v>
      </c>
      <c r="C10" s="688"/>
      <c r="D10" s="688"/>
      <c r="E10" s="688"/>
      <c r="F10" s="688"/>
      <c r="G10" s="688"/>
      <c r="H10" s="688"/>
      <c r="I10" s="688"/>
      <c r="J10" s="688"/>
      <c r="K10" s="688"/>
      <c r="L10" s="688"/>
      <c r="M10" s="688"/>
      <c r="N10" s="688"/>
      <c r="O10" s="688"/>
      <c r="P10" s="688"/>
      <c r="Q10" s="688"/>
      <c r="R10" s="688"/>
      <c r="S10" s="688"/>
      <c r="T10" s="688"/>
      <c r="U10" s="688"/>
      <c r="V10" s="688"/>
      <c r="W10" s="689"/>
    </row>
    <row r="11" spans="2:23" ht="13.5" thickBot="1">
      <c r="B11" s="105"/>
      <c r="C11" s="106"/>
      <c r="D11" s="106"/>
      <c r="E11" s="106"/>
      <c r="F11" s="106"/>
      <c r="G11" s="106"/>
      <c r="H11" s="106"/>
      <c r="I11" s="106"/>
      <c r="J11" s="106"/>
      <c r="K11" s="106"/>
      <c r="L11" s="106"/>
      <c r="M11" s="106"/>
      <c r="N11" s="106"/>
      <c r="O11" s="106"/>
      <c r="P11" s="106"/>
      <c r="Q11" s="106"/>
      <c r="R11" s="106"/>
      <c r="S11" s="106"/>
      <c r="T11" s="107" t="s">
        <v>40</v>
      </c>
      <c r="U11" s="108">
        <v>9</v>
      </c>
      <c r="V11" s="108" t="s">
        <v>41</v>
      </c>
      <c r="W11" s="109">
        <v>12</v>
      </c>
    </row>
    <row r="12" ht="4.5" customHeight="1" thickBot="1"/>
    <row r="13" spans="1:25" ht="12.75" customHeight="1">
      <c r="A13" s="22"/>
      <c r="B13" s="668" t="s">
        <v>0</v>
      </c>
      <c r="C13" s="670" t="s">
        <v>1</v>
      </c>
      <c r="D13" s="671"/>
      <c r="E13" s="671"/>
      <c r="F13" s="672"/>
      <c r="G13" s="672" t="s">
        <v>2</v>
      </c>
      <c r="H13" s="668" t="s">
        <v>3</v>
      </c>
      <c r="I13" s="671" t="s">
        <v>4</v>
      </c>
      <c r="J13" s="668" t="s">
        <v>76</v>
      </c>
      <c r="K13" s="668" t="s">
        <v>5</v>
      </c>
      <c r="L13" s="668" t="s">
        <v>6</v>
      </c>
      <c r="M13" s="671" t="s">
        <v>22</v>
      </c>
      <c r="N13" s="690" t="s">
        <v>7</v>
      </c>
      <c r="O13" s="691"/>
      <c r="P13" s="692"/>
      <c r="Q13" s="690" t="s">
        <v>8</v>
      </c>
      <c r="R13" s="691"/>
      <c r="S13" s="692"/>
      <c r="T13" s="668" t="s">
        <v>9</v>
      </c>
      <c r="U13" s="671" t="s">
        <v>57</v>
      </c>
      <c r="V13" s="668" t="s">
        <v>10</v>
      </c>
      <c r="W13" s="668" t="s">
        <v>11</v>
      </c>
      <c r="Y13" s="22"/>
    </row>
    <row r="14" spans="2:23" ht="18.75" customHeight="1" thickBot="1">
      <c r="B14" s="669"/>
      <c r="C14" s="673"/>
      <c r="D14" s="674"/>
      <c r="E14" s="674"/>
      <c r="F14" s="675"/>
      <c r="G14" s="675"/>
      <c r="H14" s="669"/>
      <c r="I14" s="674"/>
      <c r="J14" s="669"/>
      <c r="K14" s="669"/>
      <c r="L14" s="669"/>
      <c r="M14" s="675"/>
      <c r="N14" s="195" t="s">
        <v>12</v>
      </c>
      <c r="O14" s="196" t="s">
        <v>42</v>
      </c>
      <c r="P14" s="197" t="s">
        <v>113</v>
      </c>
      <c r="Q14" s="195" t="s">
        <v>13</v>
      </c>
      <c r="R14" s="196" t="s">
        <v>14</v>
      </c>
      <c r="S14" s="197" t="s">
        <v>235</v>
      </c>
      <c r="T14" s="669"/>
      <c r="U14" s="675"/>
      <c r="V14" s="669"/>
      <c r="W14" s="669"/>
    </row>
    <row r="15" spans="2:23" ht="4.5" customHeight="1" thickBot="1">
      <c r="B15" s="1"/>
      <c r="C15" s="1"/>
      <c r="D15" s="1"/>
      <c r="E15" s="1"/>
      <c r="F15" s="1"/>
      <c r="G15" s="1"/>
      <c r="H15" s="1"/>
      <c r="I15" s="1"/>
      <c r="J15" s="1"/>
      <c r="K15" s="1"/>
      <c r="L15" s="1"/>
      <c r="M15" s="1"/>
      <c r="N15" s="13"/>
      <c r="O15" s="13"/>
      <c r="P15" s="13"/>
      <c r="Q15" s="13"/>
      <c r="R15" s="13"/>
      <c r="S15" s="13"/>
      <c r="T15" s="13"/>
      <c r="U15" s="13"/>
      <c r="V15" s="13"/>
      <c r="W15" s="13"/>
    </row>
    <row r="16" spans="2:23" ht="12.75" customHeight="1">
      <c r="B16" s="9"/>
      <c r="C16" s="146" t="s">
        <v>47</v>
      </c>
      <c r="D16" s="147"/>
      <c r="E16" s="147"/>
      <c r="F16" s="148"/>
      <c r="G16" s="9"/>
      <c r="H16" s="9"/>
      <c r="I16" s="16"/>
      <c r="J16" s="16"/>
      <c r="K16" s="9"/>
      <c r="L16" s="34"/>
      <c r="M16" s="175"/>
      <c r="N16" s="40"/>
      <c r="O16" s="40"/>
      <c r="P16" s="41"/>
      <c r="Q16" s="9"/>
      <c r="R16" s="9"/>
      <c r="S16" s="174"/>
      <c r="T16" s="156"/>
      <c r="U16" s="177"/>
      <c r="V16" s="52"/>
      <c r="W16" s="42"/>
    </row>
    <row r="17" spans="2:27" ht="27" customHeight="1">
      <c r="B17" s="73" t="s">
        <v>430</v>
      </c>
      <c r="C17" s="793" t="s">
        <v>440</v>
      </c>
      <c r="D17" s="794"/>
      <c r="E17" s="794"/>
      <c r="F17" s="795"/>
      <c r="G17" s="73" t="s">
        <v>21</v>
      </c>
      <c r="H17" s="73">
        <v>10</v>
      </c>
      <c r="I17" s="73">
        <v>1040</v>
      </c>
      <c r="J17" s="214" t="s">
        <v>92</v>
      </c>
      <c r="K17" s="246" t="s">
        <v>212</v>
      </c>
      <c r="L17" s="91">
        <f aca="true" t="shared" si="0" ref="L17:L29">N17</f>
        <v>152749.92</v>
      </c>
      <c r="M17" s="118">
        <v>1</v>
      </c>
      <c r="N17" s="84">
        <f aca="true" t="shared" si="1" ref="N17:N29">O17</f>
        <v>152749.92</v>
      </c>
      <c r="O17" s="84">
        <v>152749.92</v>
      </c>
      <c r="P17" s="94">
        <v>0</v>
      </c>
      <c r="Q17" s="118" t="s">
        <v>449</v>
      </c>
      <c r="R17" s="202">
        <v>800</v>
      </c>
      <c r="S17" s="199">
        <v>1</v>
      </c>
      <c r="T17" s="67">
        <v>152</v>
      </c>
      <c r="U17" s="120" t="s">
        <v>58</v>
      </c>
      <c r="V17" s="203" t="s">
        <v>23</v>
      </c>
      <c r="W17" s="203" t="s">
        <v>105</v>
      </c>
      <c r="X17" s="50"/>
      <c r="Z17" s="252"/>
      <c r="AA17" s="251"/>
    </row>
    <row r="18" spans="2:27" ht="27" customHeight="1">
      <c r="B18" s="73" t="s">
        <v>431</v>
      </c>
      <c r="C18" s="793" t="s">
        <v>441</v>
      </c>
      <c r="D18" s="794"/>
      <c r="E18" s="794"/>
      <c r="F18" s="795"/>
      <c r="G18" s="73" t="s">
        <v>21</v>
      </c>
      <c r="H18" s="73">
        <v>10</v>
      </c>
      <c r="I18" s="73">
        <v>1040</v>
      </c>
      <c r="J18" s="214" t="s">
        <v>92</v>
      </c>
      <c r="K18" s="246" t="s">
        <v>442</v>
      </c>
      <c r="L18" s="91">
        <f t="shared" si="0"/>
        <v>60000</v>
      </c>
      <c r="M18" s="118">
        <v>1</v>
      </c>
      <c r="N18" s="84">
        <f t="shared" si="1"/>
        <v>60000</v>
      </c>
      <c r="O18" s="84">
        <v>60000</v>
      </c>
      <c r="P18" s="94">
        <v>0</v>
      </c>
      <c r="Q18" s="118" t="s">
        <v>449</v>
      </c>
      <c r="R18" s="202">
        <v>700</v>
      </c>
      <c r="S18" s="199">
        <v>1</v>
      </c>
      <c r="T18" s="67">
        <v>139</v>
      </c>
      <c r="U18" s="120" t="s">
        <v>58</v>
      </c>
      <c r="V18" s="203" t="s">
        <v>23</v>
      </c>
      <c r="W18" s="203" t="s">
        <v>105</v>
      </c>
      <c r="X18" s="50"/>
      <c r="Z18" s="252"/>
      <c r="AA18" s="251"/>
    </row>
    <row r="19" spans="2:27" ht="27" customHeight="1">
      <c r="B19" s="73" t="s">
        <v>432</v>
      </c>
      <c r="C19" s="793" t="s">
        <v>440</v>
      </c>
      <c r="D19" s="794"/>
      <c r="E19" s="794"/>
      <c r="F19" s="795"/>
      <c r="G19" s="73" t="s">
        <v>21</v>
      </c>
      <c r="H19" s="73">
        <v>10</v>
      </c>
      <c r="I19" s="73">
        <v>1040</v>
      </c>
      <c r="J19" s="214" t="s">
        <v>92</v>
      </c>
      <c r="K19" s="246" t="s">
        <v>443</v>
      </c>
      <c r="L19" s="91">
        <f t="shared" si="0"/>
        <v>225000</v>
      </c>
      <c r="M19" s="118">
        <v>1</v>
      </c>
      <c r="N19" s="84">
        <f t="shared" si="1"/>
        <v>225000</v>
      </c>
      <c r="O19" s="84">
        <v>225000</v>
      </c>
      <c r="P19" s="94">
        <v>0</v>
      </c>
      <c r="Q19" s="118" t="s">
        <v>449</v>
      </c>
      <c r="R19" s="202">
        <v>582</v>
      </c>
      <c r="S19" s="199">
        <v>1</v>
      </c>
      <c r="T19" s="67">
        <v>65</v>
      </c>
      <c r="U19" s="120" t="s">
        <v>58</v>
      </c>
      <c r="V19" s="203" t="s">
        <v>23</v>
      </c>
      <c r="W19" s="203" t="s">
        <v>105</v>
      </c>
      <c r="X19" s="50"/>
      <c r="Z19" s="252"/>
      <c r="AA19" s="251"/>
    </row>
    <row r="20" spans="2:27" ht="27" customHeight="1">
      <c r="B20" s="73" t="s">
        <v>433</v>
      </c>
      <c r="C20" s="793" t="s">
        <v>440</v>
      </c>
      <c r="D20" s="794"/>
      <c r="E20" s="794"/>
      <c r="F20" s="795"/>
      <c r="G20" s="73" t="s">
        <v>21</v>
      </c>
      <c r="H20" s="73">
        <v>10</v>
      </c>
      <c r="I20" s="73">
        <v>1040</v>
      </c>
      <c r="J20" s="214" t="s">
        <v>92</v>
      </c>
      <c r="K20" s="246" t="s">
        <v>52</v>
      </c>
      <c r="L20" s="91">
        <f t="shared" si="0"/>
        <v>235000</v>
      </c>
      <c r="M20" s="118">
        <v>1</v>
      </c>
      <c r="N20" s="84">
        <f t="shared" si="1"/>
        <v>235000</v>
      </c>
      <c r="O20" s="84">
        <v>235000</v>
      </c>
      <c r="P20" s="94">
        <v>0</v>
      </c>
      <c r="Q20" s="118" t="s">
        <v>449</v>
      </c>
      <c r="R20" s="202">
        <v>2400</v>
      </c>
      <c r="S20" s="199">
        <v>1</v>
      </c>
      <c r="T20" s="67">
        <v>459</v>
      </c>
      <c r="U20" s="120" t="s">
        <v>58</v>
      </c>
      <c r="V20" s="203" t="s">
        <v>23</v>
      </c>
      <c r="W20" s="203" t="s">
        <v>105</v>
      </c>
      <c r="X20" s="50"/>
      <c r="Z20" s="252"/>
      <c r="AA20" s="251"/>
    </row>
    <row r="21" spans="2:27" ht="27" customHeight="1">
      <c r="B21" s="73" t="s">
        <v>434</v>
      </c>
      <c r="C21" s="793" t="s">
        <v>444</v>
      </c>
      <c r="D21" s="794"/>
      <c r="E21" s="794"/>
      <c r="F21" s="795"/>
      <c r="G21" s="73" t="s">
        <v>21</v>
      </c>
      <c r="H21" s="73">
        <v>10</v>
      </c>
      <c r="I21" s="73">
        <v>1040</v>
      </c>
      <c r="J21" s="214" t="s">
        <v>92</v>
      </c>
      <c r="K21" s="246" t="s">
        <v>378</v>
      </c>
      <c r="L21" s="91">
        <f t="shared" si="0"/>
        <v>500000</v>
      </c>
      <c r="M21" s="118">
        <v>1</v>
      </c>
      <c r="N21" s="84">
        <f t="shared" si="1"/>
        <v>500000</v>
      </c>
      <c r="O21" s="84">
        <v>500000</v>
      </c>
      <c r="P21" s="94">
        <v>0</v>
      </c>
      <c r="Q21" s="118" t="s">
        <v>29</v>
      </c>
      <c r="R21" s="202">
        <v>1</v>
      </c>
      <c r="S21" s="199">
        <v>1</v>
      </c>
      <c r="T21" s="67">
        <v>2500</v>
      </c>
      <c r="U21" s="120" t="s">
        <v>58</v>
      </c>
      <c r="V21" s="203" t="s">
        <v>23</v>
      </c>
      <c r="W21" s="203" t="s">
        <v>105</v>
      </c>
      <c r="X21" s="50"/>
      <c r="Z21" s="252"/>
      <c r="AA21" s="251"/>
    </row>
    <row r="22" spans="2:27" ht="27" customHeight="1">
      <c r="B22" s="73" t="s">
        <v>435</v>
      </c>
      <c r="C22" s="793" t="s">
        <v>440</v>
      </c>
      <c r="D22" s="794"/>
      <c r="E22" s="794"/>
      <c r="F22" s="795"/>
      <c r="G22" s="73" t="s">
        <v>21</v>
      </c>
      <c r="H22" s="73">
        <v>10</v>
      </c>
      <c r="I22" s="73">
        <v>1040</v>
      </c>
      <c r="J22" s="214" t="s">
        <v>92</v>
      </c>
      <c r="K22" s="246" t="s">
        <v>445</v>
      </c>
      <c r="L22" s="91">
        <f t="shared" si="0"/>
        <v>90000</v>
      </c>
      <c r="M22" s="118">
        <v>1</v>
      </c>
      <c r="N22" s="84">
        <f t="shared" si="1"/>
        <v>90000</v>
      </c>
      <c r="O22" s="84">
        <v>90000</v>
      </c>
      <c r="P22" s="94">
        <v>0</v>
      </c>
      <c r="Q22" s="118" t="s">
        <v>449</v>
      </c>
      <c r="R22" s="202">
        <v>300</v>
      </c>
      <c r="S22" s="199">
        <v>1</v>
      </c>
      <c r="T22" s="67">
        <v>70</v>
      </c>
      <c r="U22" s="120" t="s">
        <v>58</v>
      </c>
      <c r="V22" s="203" t="s">
        <v>23</v>
      </c>
      <c r="W22" s="203" t="s">
        <v>105</v>
      </c>
      <c r="X22" s="50"/>
      <c r="Z22" s="252"/>
      <c r="AA22" s="251"/>
    </row>
    <row r="23" spans="2:27" ht="27" customHeight="1">
      <c r="B23" s="73" t="s">
        <v>436</v>
      </c>
      <c r="C23" s="793" t="s">
        <v>440</v>
      </c>
      <c r="D23" s="794"/>
      <c r="E23" s="794"/>
      <c r="F23" s="795"/>
      <c r="G23" s="73" t="s">
        <v>21</v>
      </c>
      <c r="H23" s="73">
        <v>10</v>
      </c>
      <c r="I23" s="73">
        <v>1040</v>
      </c>
      <c r="J23" s="214" t="s">
        <v>92</v>
      </c>
      <c r="K23" s="246" t="s">
        <v>188</v>
      </c>
      <c r="L23" s="91">
        <f t="shared" si="0"/>
        <v>45000</v>
      </c>
      <c r="M23" s="118">
        <v>1</v>
      </c>
      <c r="N23" s="84">
        <f t="shared" si="1"/>
        <v>45000</v>
      </c>
      <c r="O23" s="84">
        <v>45000</v>
      </c>
      <c r="P23" s="94">
        <v>0</v>
      </c>
      <c r="Q23" s="118" t="s">
        <v>449</v>
      </c>
      <c r="R23" s="202">
        <v>700</v>
      </c>
      <c r="S23" s="199">
        <v>1</v>
      </c>
      <c r="T23" s="67">
        <v>183</v>
      </c>
      <c r="U23" s="120" t="s">
        <v>58</v>
      </c>
      <c r="V23" s="203" t="s">
        <v>23</v>
      </c>
      <c r="W23" s="203" t="s">
        <v>105</v>
      </c>
      <c r="X23" s="50"/>
      <c r="Z23" s="252"/>
      <c r="AA23" s="251"/>
    </row>
    <row r="24" spans="2:27" ht="27" customHeight="1">
      <c r="B24" s="73" t="s">
        <v>437</v>
      </c>
      <c r="C24" s="793" t="s">
        <v>446</v>
      </c>
      <c r="D24" s="794"/>
      <c r="E24" s="794"/>
      <c r="F24" s="795"/>
      <c r="G24" s="73" t="s">
        <v>21</v>
      </c>
      <c r="H24" s="73">
        <v>10</v>
      </c>
      <c r="I24" s="73">
        <v>1040</v>
      </c>
      <c r="J24" s="214" t="s">
        <v>92</v>
      </c>
      <c r="K24" s="246" t="s">
        <v>447</v>
      </c>
      <c r="L24" s="91">
        <f t="shared" si="0"/>
        <v>57472.7</v>
      </c>
      <c r="M24" s="118">
        <v>1</v>
      </c>
      <c r="N24" s="84">
        <f t="shared" si="1"/>
        <v>57472.7</v>
      </c>
      <c r="O24" s="84">
        <v>57472.7</v>
      </c>
      <c r="P24" s="94">
        <v>0</v>
      </c>
      <c r="Q24" s="118" t="s">
        <v>16</v>
      </c>
      <c r="R24" s="202">
        <v>320</v>
      </c>
      <c r="S24" s="199">
        <v>1</v>
      </c>
      <c r="T24" s="67">
        <v>143</v>
      </c>
      <c r="U24" s="120" t="s">
        <v>58</v>
      </c>
      <c r="V24" s="203" t="s">
        <v>23</v>
      </c>
      <c r="W24" s="203" t="s">
        <v>105</v>
      </c>
      <c r="X24" s="50"/>
      <c r="Z24" s="252"/>
      <c r="AA24" s="251"/>
    </row>
    <row r="25" spans="2:27" ht="27" customHeight="1">
      <c r="B25" s="73" t="s">
        <v>438</v>
      </c>
      <c r="C25" s="793" t="s">
        <v>446</v>
      </c>
      <c r="D25" s="794"/>
      <c r="E25" s="794"/>
      <c r="F25" s="795"/>
      <c r="G25" s="73" t="s">
        <v>21</v>
      </c>
      <c r="H25" s="73">
        <v>10</v>
      </c>
      <c r="I25" s="73">
        <v>1040</v>
      </c>
      <c r="J25" s="214" t="s">
        <v>92</v>
      </c>
      <c r="K25" s="246" t="s">
        <v>448</v>
      </c>
      <c r="L25" s="91">
        <f t="shared" si="0"/>
        <v>67388.69</v>
      </c>
      <c r="M25" s="118">
        <v>1</v>
      </c>
      <c r="N25" s="84">
        <f t="shared" si="1"/>
        <v>67388.69</v>
      </c>
      <c r="O25" s="84">
        <v>67388.69</v>
      </c>
      <c r="P25" s="94">
        <v>0</v>
      </c>
      <c r="Q25" s="118" t="s">
        <v>16</v>
      </c>
      <c r="R25" s="202">
        <v>400</v>
      </c>
      <c r="S25" s="199">
        <v>1</v>
      </c>
      <c r="T25" s="67">
        <v>289</v>
      </c>
      <c r="U25" s="120" t="s">
        <v>58</v>
      </c>
      <c r="V25" s="203" t="s">
        <v>23</v>
      </c>
      <c r="W25" s="203" t="s">
        <v>105</v>
      </c>
      <c r="X25" s="50"/>
      <c r="Z25" s="252"/>
      <c r="AA25" s="251"/>
    </row>
    <row r="26" spans="2:27" ht="27" customHeight="1">
      <c r="B26" s="73" t="s">
        <v>439</v>
      </c>
      <c r="C26" s="793" t="s">
        <v>446</v>
      </c>
      <c r="D26" s="794"/>
      <c r="E26" s="794"/>
      <c r="F26" s="795"/>
      <c r="G26" s="73" t="s">
        <v>21</v>
      </c>
      <c r="H26" s="73">
        <v>10</v>
      </c>
      <c r="I26" s="73">
        <v>1040</v>
      </c>
      <c r="J26" s="214" t="s">
        <v>92</v>
      </c>
      <c r="K26" s="246" t="s">
        <v>62</v>
      </c>
      <c r="L26" s="91">
        <f>N26</f>
        <v>67388.69</v>
      </c>
      <c r="M26" s="118">
        <v>1</v>
      </c>
      <c r="N26" s="84">
        <f>O26</f>
        <v>67388.69</v>
      </c>
      <c r="O26" s="84">
        <v>67388.69</v>
      </c>
      <c r="P26" s="94">
        <v>0</v>
      </c>
      <c r="Q26" s="118" t="s">
        <v>16</v>
      </c>
      <c r="R26" s="202">
        <v>400</v>
      </c>
      <c r="S26" s="199">
        <v>1</v>
      </c>
      <c r="T26" s="67">
        <v>628</v>
      </c>
      <c r="U26" s="120" t="s">
        <v>58</v>
      </c>
      <c r="V26" s="203" t="s">
        <v>23</v>
      </c>
      <c r="W26" s="203" t="s">
        <v>105</v>
      </c>
      <c r="X26" s="50"/>
      <c r="Z26" s="252"/>
      <c r="AA26" s="251"/>
    </row>
    <row r="27" spans="2:27" ht="27" customHeight="1">
      <c r="B27" s="73" t="s">
        <v>497</v>
      </c>
      <c r="C27" s="793" t="s">
        <v>496</v>
      </c>
      <c r="D27" s="794"/>
      <c r="E27" s="794"/>
      <c r="F27" s="795"/>
      <c r="G27" s="73" t="s">
        <v>21</v>
      </c>
      <c r="H27" s="73">
        <v>10</v>
      </c>
      <c r="I27" s="73">
        <v>33218</v>
      </c>
      <c r="J27" s="214" t="s">
        <v>92</v>
      </c>
      <c r="K27" s="246" t="s">
        <v>378</v>
      </c>
      <c r="L27" s="91">
        <f>N27</f>
        <v>300000</v>
      </c>
      <c r="M27" s="118">
        <v>1</v>
      </c>
      <c r="N27" s="84">
        <f>O27</f>
        <v>300000</v>
      </c>
      <c r="O27" s="84">
        <v>300000</v>
      </c>
      <c r="P27" s="94">
        <v>0</v>
      </c>
      <c r="Q27" s="118" t="s">
        <v>16</v>
      </c>
      <c r="R27" s="202">
        <v>20</v>
      </c>
      <c r="S27" s="199">
        <v>1</v>
      </c>
      <c r="T27" s="67">
        <v>322</v>
      </c>
      <c r="U27" s="120" t="s">
        <v>58</v>
      </c>
      <c r="V27" s="203" t="s">
        <v>23</v>
      </c>
      <c r="W27" s="203" t="s">
        <v>105</v>
      </c>
      <c r="X27" s="50"/>
      <c r="Z27" s="252"/>
      <c r="AA27" s="251"/>
    </row>
    <row r="28" spans="2:27" ht="27" customHeight="1">
      <c r="B28" s="73" t="s">
        <v>498</v>
      </c>
      <c r="C28" s="793" t="s">
        <v>493</v>
      </c>
      <c r="D28" s="794"/>
      <c r="E28" s="794"/>
      <c r="F28" s="795"/>
      <c r="G28" s="73" t="s">
        <v>21</v>
      </c>
      <c r="H28" s="73">
        <v>10</v>
      </c>
      <c r="I28" s="73">
        <v>33218</v>
      </c>
      <c r="J28" s="214" t="s">
        <v>92</v>
      </c>
      <c r="K28" s="246" t="s">
        <v>378</v>
      </c>
      <c r="L28" s="91">
        <f>N28</f>
        <v>300096</v>
      </c>
      <c r="M28" s="118">
        <v>1</v>
      </c>
      <c r="N28" s="84">
        <f>O28</f>
        <v>300096</v>
      </c>
      <c r="O28" s="84">
        <v>300096</v>
      </c>
      <c r="P28" s="94">
        <v>0</v>
      </c>
      <c r="Q28" s="118" t="s">
        <v>499</v>
      </c>
      <c r="R28" s="202">
        <v>20</v>
      </c>
      <c r="S28" s="199">
        <v>1</v>
      </c>
      <c r="T28" s="67">
        <v>500</v>
      </c>
      <c r="U28" s="120" t="s">
        <v>58</v>
      </c>
      <c r="V28" s="203" t="s">
        <v>23</v>
      </c>
      <c r="W28" s="203" t="s">
        <v>105</v>
      </c>
      <c r="X28" s="50"/>
      <c r="Z28" s="252"/>
      <c r="AA28" s="251"/>
    </row>
    <row r="29" spans="2:27" ht="27" customHeight="1">
      <c r="B29" s="73" t="s">
        <v>495</v>
      </c>
      <c r="C29" s="793" t="s">
        <v>440</v>
      </c>
      <c r="D29" s="794"/>
      <c r="E29" s="794"/>
      <c r="F29" s="795"/>
      <c r="G29" s="73" t="s">
        <v>21</v>
      </c>
      <c r="H29" s="73">
        <v>10</v>
      </c>
      <c r="I29" s="73">
        <v>1040</v>
      </c>
      <c r="J29" s="214" t="s">
        <v>92</v>
      </c>
      <c r="K29" s="246" t="s">
        <v>494</v>
      </c>
      <c r="L29" s="91">
        <f t="shared" si="0"/>
        <v>45000</v>
      </c>
      <c r="M29" s="118">
        <v>1</v>
      </c>
      <c r="N29" s="84">
        <f t="shared" si="1"/>
        <v>45000</v>
      </c>
      <c r="O29" s="84">
        <v>45000</v>
      </c>
      <c r="P29" s="94">
        <v>0</v>
      </c>
      <c r="Q29" s="118" t="s">
        <v>16</v>
      </c>
      <c r="R29" s="202">
        <v>400</v>
      </c>
      <c r="S29" s="199">
        <v>1</v>
      </c>
      <c r="T29" s="67">
        <v>628</v>
      </c>
      <c r="U29" s="120" t="s">
        <v>58</v>
      </c>
      <c r="V29" s="203" t="s">
        <v>23</v>
      </c>
      <c r="W29" s="203" t="s">
        <v>105</v>
      </c>
      <c r="X29" s="50"/>
      <c r="Z29" s="252"/>
      <c r="AA29" s="251"/>
    </row>
    <row r="30" spans="2:23" ht="12.75" customHeight="1" thickBot="1">
      <c r="B30" s="100"/>
      <c r="C30" s="153"/>
      <c r="D30" s="154"/>
      <c r="E30" s="154"/>
      <c r="F30" s="155"/>
      <c r="G30" s="73"/>
      <c r="H30" s="90"/>
      <c r="I30" s="98"/>
      <c r="J30" s="98"/>
      <c r="K30" s="160"/>
      <c r="L30" s="5"/>
      <c r="M30" s="112"/>
      <c r="N30" s="19"/>
      <c r="O30" s="19"/>
      <c r="P30" s="4"/>
      <c r="Q30" s="73"/>
      <c r="R30" s="75"/>
      <c r="S30" s="120"/>
      <c r="T30" s="64"/>
      <c r="U30" s="120"/>
      <c r="V30" s="76"/>
      <c r="W30" s="73"/>
    </row>
    <row r="31" spans="2:27" ht="13.5" thickBot="1">
      <c r="B31" s="1"/>
      <c r="C31" s="97"/>
      <c r="D31" s="97"/>
      <c r="E31" s="97"/>
      <c r="F31" s="97"/>
      <c r="G31" s="97"/>
      <c r="H31" s="1"/>
      <c r="I31" s="1"/>
      <c r="J31" s="1"/>
      <c r="K31" s="85" t="s">
        <v>12</v>
      </c>
      <c r="L31" s="79">
        <f>SUM(L16:L30)</f>
        <v>2145096</v>
      </c>
      <c r="M31" s="166"/>
      <c r="N31" s="79">
        <f>SUM(N16:N30)</f>
        <v>2145096</v>
      </c>
      <c r="O31" s="79">
        <f>SUM(O16:O30)</f>
        <v>2145096</v>
      </c>
      <c r="P31" s="79">
        <f>SUM(P14:P30)</f>
        <v>0</v>
      </c>
      <c r="Q31" s="101"/>
      <c r="R31" s="97"/>
      <c r="S31" s="97"/>
      <c r="T31" s="97"/>
      <c r="U31" s="97"/>
      <c r="V31" s="97"/>
      <c r="W31" s="97"/>
      <c r="AA31" s="257"/>
    </row>
    <row r="32" ht="12.75">
      <c r="M32" s="29"/>
    </row>
    <row r="33" ht="12.75">
      <c r="M33" s="29"/>
    </row>
    <row r="34" spans="3:23" ht="12.75">
      <c r="C34" s="66"/>
      <c r="D34" s="66"/>
      <c r="E34" s="66"/>
      <c r="F34" s="66"/>
      <c r="S34" s="700" t="s">
        <v>67</v>
      </c>
      <c r="T34" s="700"/>
      <c r="U34" s="700"/>
      <c r="V34" s="700"/>
      <c r="W34" s="700"/>
    </row>
    <row r="35" spans="19:23" ht="15.75" customHeight="1">
      <c r="S35" s="783" t="s">
        <v>19</v>
      </c>
      <c r="T35" s="783"/>
      <c r="U35" s="783"/>
      <c r="V35" s="783"/>
      <c r="W35" s="783"/>
    </row>
  </sheetData>
  <sheetProtection/>
  <mergeCells count="37">
    <mergeCell ref="B1:W1"/>
    <mergeCell ref="B2:W2"/>
    <mergeCell ref="B3:W3"/>
    <mergeCell ref="B10:W10"/>
    <mergeCell ref="L13:L14"/>
    <mergeCell ref="M13:M14"/>
    <mergeCell ref="K6:O6"/>
    <mergeCell ref="K5:O5"/>
    <mergeCell ref="U13:U14"/>
    <mergeCell ref="Q13:S13"/>
    <mergeCell ref="B13:B14"/>
    <mergeCell ref="H13:H14"/>
    <mergeCell ref="I13:I14"/>
    <mergeCell ref="C13:F14"/>
    <mergeCell ref="P4:Q4"/>
    <mergeCell ref="K13:K14"/>
    <mergeCell ref="C20:F20"/>
    <mergeCell ref="C27:F27"/>
    <mergeCell ref="C24:F24"/>
    <mergeCell ref="C21:F21"/>
    <mergeCell ref="C25:F25"/>
    <mergeCell ref="G13:G14"/>
    <mergeCell ref="C18:F18"/>
    <mergeCell ref="S35:W35"/>
    <mergeCell ref="V13:V14"/>
    <mergeCell ref="W13:W14"/>
    <mergeCell ref="J13:J14"/>
    <mergeCell ref="S34:W34"/>
    <mergeCell ref="N13:P13"/>
    <mergeCell ref="C29:F29"/>
    <mergeCell ref="T13:T14"/>
    <mergeCell ref="C28:F28"/>
    <mergeCell ref="C17:F17"/>
    <mergeCell ref="C22:F22"/>
    <mergeCell ref="C23:F23"/>
    <mergeCell ref="C26:F26"/>
    <mergeCell ref="C19:F19"/>
  </mergeCells>
  <printOptions horizontalCentered="1"/>
  <pageMargins left="0" right="0" top="0.984251968503937" bottom="0" header="0" footer="0"/>
  <pageSetup horizontalDpi="300" verticalDpi="300" orientation="landscape" paperSize="5"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MUNICIPIO DE PINAL DE AMOLES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ANALISIS TECNICO Y PRECIOS UNITARIOS</dc:creator>
  <cp:keywords/>
  <dc:description/>
  <cp:lastModifiedBy>Mateo</cp:lastModifiedBy>
  <cp:lastPrinted>2012-09-20T01:11:09Z</cp:lastPrinted>
  <dcterms:created xsi:type="dcterms:W3CDTF">2000-10-06T18:07:40Z</dcterms:created>
  <dcterms:modified xsi:type="dcterms:W3CDTF">2013-01-28T19:16:39Z</dcterms:modified>
  <cp:category/>
  <cp:version/>
  <cp:contentType/>
  <cp:contentStatus/>
</cp:coreProperties>
</file>